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45174A2D-902E-4380-BF87-58C1CAA0EE01}"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SOPS!$A$10:$L$13</definedName>
    <definedName name="_xlnm.Print_Titles" localSheetId="0">SOPS!$9:$12</definedName>
    <definedName name="_xlnm.Print_Area" localSheetId="0">SOPS!$B$1:$L$182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78" i="1" l="1"/>
  <c r="J178" i="1"/>
  <c r="L174" i="1"/>
  <c r="J174" i="1"/>
  <c r="L170" i="1"/>
  <c r="J170" i="1"/>
  <c r="C182" i="1"/>
  <c r="L182" i="1" l="1"/>
  <c r="L116" i="1"/>
  <c r="L164" i="1" l="1"/>
  <c r="L168" i="1" s="1"/>
  <c r="J164" i="1"/>
  <c r="C168" i="1"/>
  <c r="L158" i="1"/>
  <c r="L162" i="1" s="1"/>
  <c r="J158" i="1"/>
  <c r="C162" i="1"/>
  <c r="L152" i="1"/>
  <c r="J152" i="1"/>
  <c r="C156" i="1"/>
  <c r="L146" i="1"/>
  <c r="J146" i="1"/>
  <c r="L142" i="1"/>
  <c r="J142" i="1"/>
  <c r="L138" i="1"/>
  <c r="J138" i="1"/>
  <c r="L134" i="1"/>
  <c r="J134" i="1"/>
  <c r="C150" i="1"/>
  <c r="L128" i="1"/>
  <c r="J128" i="1"/>
  <c r="L124" i="1"/>
  <c r="J124" i="1"/>
  <c r="L120" i="1"/>
  <c r="J120" i="1"/>
  <c r="L112" i="1"/>
  <c r="J112" i="1"/>
  <c r="L108" i="1"/>
  <c r="J108" i="1"/>
  <c r="C132" i="1"/>
  <c r="L102" i="1"/>
  <c r="J102" i="1"/>
  <c r="L98" i="1"/>
  <c r="J98" i="1"/>
  <c r="L94" i="1"/>
  <c r="J94" i="1"/>
  <c r="L90" i="1"/>
  <c r="J90" i="1"/>
  <c r="L86" i="1"/>
  <c r="J86" i="1"/>
  <c r="L82" i="1"/>
  <c r="J82"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106" i="1"/>
  <c r="L156" i="1" l="1"/>
  <c r="L150" i="1"/>
  <c r="L132" i="1"/>
  <c r="B18" i="1" l="1"/>
  <c r="L78" i="1"/>
  <c r="L106" i="1" s="1"/>
  <c r="B22" i="1" l="1"/>
  <c r="J1" i="4"/>
  <c r="B26" i="1" l="1"/>
  <c r="L1" i="4"/>
  <c r="B30" i="1" l="1"/>
  <c r="B34" i="1" s="1"/>
  <c r="B38" i="1" s="1"/>
  <c r="B42" i="1" s="1"/>
  <c r="B46" i="1" s="1"/>
  <c r="B50" i="1" s="1"/>
  <c r="B54" i="1" s="1"/>
  <c r="B58" i="1" s="1"/>
  <c r="B62" i="1" s="1"/>
  <c r="B66" i="1" s="1"/>
  <c r="B70" i="1" s="1"/>
  <c r="B74" i="1" s="1"/>
  <c r="B78" i="1" s="1"/>
  <c r="B82" i="1" s="1"/>
  <c r="B86" i="1" s="1"/>
  <c r="B90" i="1" s="1"/>
  <c r="B94" i="1" s="1"/>
  <c r="L9" i="1"/>
  <c r="B9" i="1"/>
  <c r="B98" i="1" l="1"/>
  <c r="B102" i="1" s="1"/>
  <c r="B108" i="1" s="1"/>
  <c r="B112" i="1" s="1"/>
  <c r="L1" i="1"/>
  <c r="F4" i="1"/>
  <c r="B120" i="1" l="1"/>
  <c r="B116" i="1"/>
  <c r="B124" i="1"/>
  <c r="B128" i="1" s="1"/>
  <c r="B134" i="1" s="1"/>
  <c r="B138" i="1" s="1"/>
  <c r="B142" i="1" s="1"/>
  <c r="B146" i="1" s="1"/>
  <c r="B152" i="1" s="1"/>
  <c r="B158" i="1" s="1"/>
  <c r="B164" i="1" s="1"/>
  <c r="B170" i="1" s="1"/>
  <c r="B174" i="1" s="1"/>
  <c r="B178" i="1" s="1"/>
  <c r="K9" i="1"/>
  <c r="F5" i="1" l="1"/>
  <c r="Q2" i="1"/>
  <c r="K2" i="1" l="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<sst xmlns="http://schemas.openxmlformats.org/spreadsheetml/2006/main" count="569" uniqueCount="271">
  <si>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</si>
  <si>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</si>
  <si>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</si>
  <si>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</si>
  <si>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</si>
  <si>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</si>
  <si>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</si>
  <si>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</si>
  <si>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</si>
  <si>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</si>
  <si>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</si>
  <si>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</si>
  <si>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</si>
  <si>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</si>
  <si>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</si>
  <si>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</si>
  <si>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</si>
  <si>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</si>
  <si>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</si>
  <si>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</si>
  <si>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</si>
  <si>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</si>
  <si>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</si>
  <si>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</si>
  <si>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</si>
  <si>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</si>
  <si>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</si>
  <si>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</si>
  <si>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</si>
  <si>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</si>
  <si>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</si>
  <si>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</si>
  <si>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</si>
  <si>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</si>
  <si>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</si>
  <si>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</si>
  <si>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</si>
  <si>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</si>
  <si>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</si>
  <si>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</si>
  <si>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</si>
  <si>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</si>
  <si>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</si>
  <si>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</si>
  <si>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</si>
  <si>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</si>
  <si>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</si>
  <si>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</si>
  <si>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</si>
  <si>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</si>
  <si>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</si>
  <si>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</si>
  <si>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</si>
  <si>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</si>
  <si>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</si>
  <si>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</si>
  <si>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</si>
  <si>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</si>
  <si>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</si>
  <si>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</si>
  <si>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</si>
  <si>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</si>
  <si>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</si>
  <si>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</si>
  <si>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</si>
  <si>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</si>
  <si>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</si>
  <si>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</si>
  <si>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</si>
  <si>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</si>
  <si>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</si>
  <si>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</si>
  <si>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</si>
  <si>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</si>
  <si>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</si>
  <si>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</si>
  <si>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</si>
  <si>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</si>
  <si>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</si>
  <si>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</si>
  <si>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</si>
  <si>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</si>
  <si>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</si>
  <si>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</si>
  <si>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</si>
  <si>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</si>
  <si>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</si>
  <si>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</si>
  <si>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</si>
  <si>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</si>
  <si>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</si>
  <si>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</si>
  <si>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</si>
  <si>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</si>
  <si>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</si>
  <si>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</si>
  <si>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</si>
  <si>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</si>
  <si>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</si>
  <si>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</si>
  <si>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</si>
  <si>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</si>
  <si>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</si>
  <si>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</si>
  <si>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</si>
  <si>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</si>
  <si>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</si>
  <si>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</si>
  <si>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</si>
  <si>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</si>
  <si>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</si>
  <si>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</si>
  <si>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</si>
  <si>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</si>
  <si>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</si>
  <si>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</si>
  <si>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</si>
  <si>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</si>
  <si>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</si>
  <si>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</si>
  <si>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</si>
  <si>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</si>
  <si>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</si>
  <si>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</si>
  <si>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</si>
  <si>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</si>
  <si>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</si>
  <si>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</si>
  <si>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</si>
  <si>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</si>
  <si>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</si>
  <si>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</si>
  <si>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</si>
  <si>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</si>
  <si>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</si>
  <si>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</si>
  <si>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</si>
  <si>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Aleš Budský</t>
  </si>
  <si>
    <t>M</t>
  </si>
  <si>
    <t>KABEL NN ČTYŘ- A PĚTIŽÍLOVÝ CU S PLASTOVOU IZOLACÍ OD 4 DO 16 MM2</t>
  </si>
  <si>
    <t>KUS</t>
  </si>
  <si>
    <t>UKONČENÍ DVOU AŽ PĚTIŽÍLOVÉHO KABELU V ROZVADĚČI NEBO NA PŘÍSTROJI OD 4 DO 16 MM2</t>
  </si>
  <si>
    <t>742L12</t>
  </si>
  <si>
    <t>741911</t>
  </si>
  <si>
    <t>UZEMŇOVACÍ VODIČ V ZEMI FEZN DO 120 MM2</t>
  </si>
  <si>
    <t>741C05</t>
  </si>
  <si>
    <t>SPOJOVÁNÍ UZEMŇOVACÍCH VODIČŮ</t>
  </si>
  <si>
    <t>741C07</t>
  </si>
  <si>
    <t>VYVEDENÍ UZEMŇOVACÍCH VODIČŮ NA POVRCH/KONSTRUKCI</t>
  </si>
  <si>
    <t>743111</t>
  </si>
  <si>
    <t>OSVĚTLOVACÍ STOŽÁR  SKLOPNÝ ŽÁROVĚ ZINKOVANÝ DÉLKY DO 6 M</t>
  </si>
  <si>
    <t>743151</t>
  </si>
  <si>
    <t>OSVĚTLOVACÍ STOŽÁR  - STOŽÁROVÁ ROZVODNICE S 1-2 JISTÍCÍMI PRVKY</t>
  </si>
  <si>
    <t>748242</t>
  </si>
  <si>
    <t>PÍSMENA A ČÍSLICE VÝŠKY PŘES 40 DO 100 MM</t>
  </si>
  <si>
    <t>743474</t>
  </si>
  <si>
    <t>SVÍTIDLO DRÁŽNÍ LED, MIN. IP 54, ELEKTRONICKÝ PŘEDŘADNÍK, PŘES 45 W</t>
  </si>
  <si>
    <t>743486</t>
  </si>
  <si>
    <t>SVÍTIDLO DRÁŽNÍ - MONTÁŽ SVÍTIDLA NA OSVĚTLOVACÍ STOŽÁR DO VÝŠKY 15 M</t>
  </si>
  <si>
    <t>747703</t>
  </si>
  <si>
    <t>ZKUŠEBNÍ PROVOZ</t>
  </si>
  <si>
    <t>HOD</t>
  </si>
  <si>
    <t>747704</t>
  </si>
  <si>
    <t>ZAŠKOLENÍ OBSLUHY</t>
  </si>
  <si>
    <t>747701</t>
  </si>
  <si>
    <t>DOKONČOVACÍ MONTÁŽNÍ PRÁCE NA ELEKTRICKÉM ZAŘÍZENÍ</t>
  </si>
  <si>
    <t>747705</t>
  </si>
  <si>
    <t>MANIPULACE NA ZAŘÍZENÍCH PROVÁDĚNÉ PROVOZOVATELEM</t>
  </si>
  <si>
    <t>747706</t>
  </si>
  <si>
    <t>ZJIŠŤOVÁNÍ STÁVAJÍCÍHO STAVU ROZVODŮ NN</t>
  </si>
  <si>
    <t>742Z23</t>
  </si>
  <si>
    <t>DEMONTÁŽ KABELOVÉHO VEDENÍ NN</t>
  </si>
  <si>
    <t>744Z01</t>
  </si>
  <si>
    <t>DEMONTÁŽ ROZVODNICE NN</t>
  </si>
  <si>
    <t>743Z92</t>
  </si>
  <si>
    <t>DEMONTÁŽ - ODVOZ (NA LIKVIDACI ODPADŮ NEBO JINÉ URČENÉ MÍSTO)</t>
  </si>
  <si>
    <t>T.KM</t>
  </si>
  <si>
    <t>747213</t>
  </si>
  <si>
    <t>CELKOVÁ PROHLÍDKA, ZKOUŠENÍ, MĚŘENÍ A VYHOTOVENÍ VÝCHOZÍ REVIZNÍ ZPRÁVY, PRO OBJEM IN PŘES 500 DO 1000 TIS. KČ</t>
  </si>
  <si>
    <t>747301</t>
  </si>
  <si>
    <t>PROVEDENÍ PROHLÍDKY A ZKOUŠKY PRÁVNICKOU OSOBOU, VYDÁNÍ PRŮKAZU ZPŮSOBILOSTI</t>
  </si>
  <si>
    <t>743165</t>
  </si>
  <si>
    <t>OSVĚTLOVACÍ STOŽÁR  - HYDRAULICKÉ SKLOPNÉ ZAŘÍZENÍ</t>
  </si>
  <si>
    <t>Součet</t>
  </si>
  <si>
    <t>702221</t>
  </si>
  <si>
    <t>KABELOVÁ CHRÁNIČKA ZEMNÍ UV STABILNÍ DN DO 100 MM</t>
  </si>
  <si>
    <t>701001</t>
  </si>
  <si>
    <t>OZNAČOVACÍ ŠTÍTEK KABELOVÉHO VEDENÍ, SPOJKY NEBO KABELOVÉ SKŘÍNĚ (VČETNĚ OBJÍMKY)</t>
  </si>
  <si>
    <t>M3</t>
  </si>
  <si>
    <t>703752</t>
  </si>
  <si>
    <t>PROTIPOŽÁRNÍ UCPÁVKA STĚNOU/STROPEM, TL DO 50CM, DO EI 90 MIN.</t>
  </si>
  <si>
    <t>M2</t>
  </si>
  <si>
    <t>703762</t>
  </si>
  <si>
    <t>KABELOVÁ UCPÁVKA VODĚ ODOLNÁ PRO VNITŘNÍ PRŮMĚR OTVORU 65 - 110MM</t>
  </si>
  <si>
    <t>13273</t>
  </si>
  <si>
    <t>HLOUBENÍ RÝH ŠÍŘ DO 2M PAŽ I NEPAŽ TŘ. I</t>
  </si>
  <si>
    <t>popis položky</t>
  </si>
  <si>
    <t>Technická specifikace položky odpovídá příslušné cenové soustavě.</t>
  </si>
  <si>
    <t>2018_OTSKP</t>
  </si>
  <si>
    <t>13173</t>
  </si>
  <si>
    <t>HLOUBENÍ JAM ZAPAŽ I NEPAŽ TŘ. I</t>
  </si>
  <si>
    <t>131738</t>
  </si>
  <si>
    <t>HLOUBENÍ JAM ZAPAŽ I NEPAŽ TŘ. I, ODVOZ DO 20KM</t>
  </si>
  <si>
    <t>132739</t>
  </si>
  <si>
    <t>PŘÍPLATEK ZA DALŠÍ 1KM DOPRAVY ZEMINY</t>
  </si>
  <si>
    <t>17411</t>
  </si>
  <si>
    <t>ZÁSYP JAM A RÝH ZEMINOU SE ZHUTNĚNÍM</t>
  </si>
  <si>
    <t>BETONOVÝ ZÁKLAD DO ROSTLÉ ZEMINY DO BEDNĚNÍ PRO STOŽÁR / VĚŽ, VČETNĚ OCEL. VÝSTUŽE A STOŽÁROVÉHO POUZDRA / ZÁKLADOVÉ KONSTRUKCE</t>
  </si>
  <si>
    <t>18110</t>
  </si>
  <si>
    <t>ÚPRAVA PLÁNĚ SE ZHUTNĚNÍM V HORNINĚ TŘ. I</t>
  </si>
  <si>
    <t>015111</t>
  </si>
  <si>
    <t>POPLATKY ZA LIKVIDACŮ ODPADŮ NEKONTAMINOVANÝCH - 17 05 04  VYTĚŽENÉ ZEMINY A HORNINY -  I. TŘÍDA TĚŽITELNOSTI</t>
  </si>
  <si>
    <t>T</t>
  </si>
  <si>
    <t>015310</t>
  </si>
  <si>
    <t xml:space="preserve">POPLATKY ZA LIKVIDACŮ ODPADŮ NEKONTAMINOVANÝCH - 16 02 14  ELEKTROŠROT (VYŘAZENÁ EL. ZAŘÍZENÍ A PŘÍSTR. - AL, CU A VZ. KOVY) </t>
  </si>
  <si>
    <t>015420</t>
  </si>
  <si>
    <t>POPLATKY ZA LIKVIDACŮ ODPADŮ NEKONTAMINOVANÝCH - 17 06 04  ZBYTKY IZOLAČNÍCH MATERIÁLŮ</t>
  </si>
  <si>
    <t>Silnoproudé rozvody</t>
  </si>
  <si>
    <t>74</t>
  </si>
  <si>
    <t>Všeobecné práce pro silnoproud a slaboproud</t>
  </si>
  <si>
    <t>70</t>
  </si>
  <si>
    <t>Hloubené vykopávky</t>
  </si>
  <si>
    <t>13</t>
  </si>
  <si>
    <t>Konstrukce ze zemin</t>
  </si>
  <si>
    <t>17</t>
  </si>
  <si>
    <t>Základy</t>
  </si>
  <si>
    <t>2</t>
  </si>
  <si>
    <t>Povrchové úpravy terénu (i vegetační)</t>
  </si>
  <si>
    <t>18</t>
  </si>
  <si>
    <t>0</t>
  </si>
  <si>
    <t>Všeobecné konstrukce a práce</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</si>
  <si>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</si>
  <si>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</si>
  <si>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R02911-02</t>
  </si>
  <si>
    <t>R701BBB-04</t>
  </si>
  <si>
    <t>Provizorní rozvaděč = 1ks</t>
  </si>
  <si>
    <t>Stávající zařízení = 24ks</t>
  </si>
  <si>
    <t>R-položka</t>
  </si>
  <si>
    <t>hloubení jam pro: 1x plocha pro TO1 a ekvipotenciální práh - 5x6x0,3m, 13x základ osvětlovacího stožáru v. 6m v rozsahu podílu výkopu s odvozem přebyt. materiálu, viz příloha dokumentace č.2, č.12, č.14</t>
  </si>
  <si>
    <t>SO 364</t>
  </si>
  <si>
    <t>TNS Týniště nad Orlicí, osvětlení rozvodny 110kV</t>
  </si>
  <si>
    <t>Kabely: CYKY-O 4x4 = 479m</t>
  </si>
  <si>
    <t>Viz: příloha dokumentace č.1, č.2 - Uzemnění osvětlovacích stožárů = 4ks</t>
  </si>
  <si>
    <t>Kabely: CYKY 4x4 = 8ks</t>
  </si>
  <si>
    <t>Viz příloha dokumentace č.1, 1.2: Osvětlovací stožár sklopný výšky 6m dle specifikace = 4ks</t>
  </si>
  <si>
    <t>VÝLOŽNÍK PRO MONTÁŽ SVÍTIDLA NA STOŽÁR DVOURAMENNÝ DÉLKA VYLOŽENÍ DO 1 M</t>
  </si>
  <si>
    <t>743321</t>
  </si>
  <si>
    <t>Viz příloha dokumentace č.1, 1.2: Výložník dvouramenný na stožár délka vyložení 0,5m dle specifikace = 4ks</t>
  </si>
  <si>
    <t>Viz příloha dokumentace č.1, 1.2: Stožárová rozvodnice pro stožár sklopný výšky 6m dle specifikace = 4ks</t>
  </si>
  <si>
    <t>Popis osvětlovacího stožáru = 4ks</t>
  </si>
  <si>
    <t>Viz příloha dokumentace č.1, 1.2: Svítidlo drážní LED 70W, 10500 lm dle specifikace = 8ks</t>
  </si>
  <si>
    <t>Viz příloha dokumentace č.1, 1.2: Svítidlo drážní LED na sklopný stožár = 8ks</t>
  </si>
  <si>
    <t>Stávající kabelové vedení - max. 160m</t>
  </si>
  <si>
    <t>DEMONTÁŽ NÁSTĚNNÉHO, PŘISAZENÉHO NEBO ZÁVĚSNÉHO SVÍTIDLA</t>
  </si>
  <si>
    <t>743Z34</t>
  </si>
  <si>
    <t>Materiál zemní: trubka korugovaná ohebná DN50mm =  12m</t>
  </si>
  <si>
    <t>Viz část soupisu prací a materiálu - díl 74 Silnoproudé rozvody: ukončení kabelového vedení</t>
  </si>
  <si>
    <t>rýha o rozměru (m) 0,35*0,8*8 v rozsahu podílu výkopu bez odvozu přebyt. materiálu, viz příloha dokumentace č.1</t>
  </si>
  <si>
    <t>hloubení jam pro: 4x základ osvětlovacího stožáru v. 6m v rozsahu podílu výkopu bez odvozu přebyt. materiálu, viz příloha dokumentace č.1, č.3, č.4</t>
  </si>
  <si>
    <t>Viz: příloha dokumentace č.1, 4 - základ 4x osvětlovacího stožáru v.6m dle specifikace</t>
  </si>
  <si>
    <t>rýha o rozměru (m) 0,35*0,8*8 viz příloha dokumentace č.1, č.2</t>
  </si>
  <si>
    <t>úprava po dokončení kabelové trasy o rozměru (m): 0,35*8</t>
  </si>
  <si>
    <t>703741</t>
  </si>
  <si>
    <t>KABELOVÁ PŘÍCHYTKA VN VČETNĚ UPEVNĚNÍ A PŘÍSLUŠENSTVÍ PRO ROZSAH UPNUTÍ DO 25 MM</t>
  </si>
  <si>
    <t/>
  </si>
  <si>
    <t>Viz příloha dokumentace č.1.1, č.5</t>
  </si>
  <si>
    <t>Odvoz do vzdálenosti max. 28km</t>
  </si>
  <si>
    <t>Odvoz do vzdálenosti dalších 8km</t>
  </si>
  <si>
    <t>R742H12-13</t>
  </si>
  <si>
    <t>1. Položka obsahuje:
 – manipulace a uložení kabelu (do země, chráničky, kanálu, na rošty, na TV a pod.)
2. Položka neobsahuje:
 – příchytky, spojky, koncovky, chráničky apod.
3. Způsob měření:
Měří se metr délkový.</t>
  </si>
  <si>
    <t>1. Položka obsahuje: Základ z prostého nebo armovaného betonu, ocel. výztuž, stožárové pouzdro nebo základovou konstrukci, včetně dopravy směsi a konstrukčního materiálu k základu, zhotovení bednění, armování a provedení betonáže. Dále obsahuje cenu za pom. mechanismy včetně všech ostatních vedlejších nákladů.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</si>
</sst>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79">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8" fillId="0" borderId="0" xfId="0" applyFont="1" applyFill="1" applyAlignment="1" applyProtection="1">
      <alignment vertical="center"/>
    </xf>
    <xf numFmtId="0" fontId="8" fillId="0" borderId="37"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0" xfId="0" applyFont="1" applyFill="1" applyBorder="1" applyAlignment="1" applyProtection="1">
      <alignment vertical="center"/>
      <protection locked="0"/>
    </xf>
    <xf numFmtId="1" fontId="8" fillId="6" borderId="33" xfId="0" applyNumberFormat="1" applyFont="1" applyFill="1" applyBorder="1" applyAlignment="1" applyProtection="1">
      <alignment horizontal="center" vertical="center"/>
    </xf>
    <xf numFmtId="49" fontId="8" fillId="0" borderId="5" xfId="0" applyNumberFormat="1" applyFont="1" applyFill="1" applyBorder="1" applyAlignment="1" applyProtection="1">
      <alignment horizontal="center" vertical="center"/>
      <protection locked="0"/>
    </xf>
    <xf numFmtId="49" fontId="8" fillId="6" borderId="5" xfId="0" applyNumberFormat="1" applyFont="1" applyFill="1" applyBorder="1" applyAlignment="1" applyProtection="1">
      <alignment horizontal="center" vertical="center"/>
      <protection locked="0"/>
    </xf>
    <xf numFmtId="165" fontId="8" fillId="0" borderId="5" xfId="0" applyNumberFormat="1" applyFont="1" applyFill="1" applyBorder="1" applyAlignment="1" applyProtection="1">
      <alignment horizontal="center" vertical="center"/>
      <protection locked="0"/>
    </xf>
    <xf numFmtId="166" fontId="8" fillId="0" borderId="5" xfId="0" applyNumberFormat="1" applyFont="1" applyFill="1" applyBorder="1" applyAlignment="1" applyProtection="1">
      <alignment horizontal="center" vertical="center"/>
      <protection locked="0"/>
    </xf>
    <xf numFmtId="0" fontId="8" fillId="0" borderId="35"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165" fontId="8" fillId="0" borderId="0" xfId="0" applyNumberFormat="1" applyFont="1" applyBorder="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0" fontId="8" fillId="0" borderId="0" xfId="0" applyFont="1" applyProtection="1">
      <protection locked="0"/>
    </xf>
    <xf numFmtId="49" fontId="8" fillId="3" borderId="19" xfId="2" applyNumberFormat="1" applyFont="1" applyFill="1" applyBorder="1" applyAlignment="1" applyProtection="1">
      <alignment vertical="center" wrapText="1" shrinkToFi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5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82"/>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47" t="s">
        <v>133</v>
      </c>
      <c r="C1" s="148"/>
      <c r="D1" s="73"/>
      <c r="E1" s="73"/>
      <c r="F1" s="75" t="s">
        <v>81</v>
      </c>
      <c r="G1" s="73"/>
      <c r="H1" s="74"/>
      <c r="I1" s="41"/>
      <c r="J1" s="42"/>
      <c r="K1" s="42"/>
      <c r="L1" s="43" t="str">
        <f>D3</f>
        <v>SO 364</v>
      </c>
      <c r="M1" s="90" t="s">
        <v>119</v>
      </c>
      <c r="N1" s="91">
        <v>479</v>
      </c>
      <c r="O1" s="92">
        <f>K2/N1</f>
        <v>0</v>
      </c>
      <c r="P1" s="93"/>
      <c r="Q1" s="94" t="s">
        <v>123</v>
      </c>
      <c r="R1" s="94"/>
    </row>
    <row r="2" spans="1:19" s="13" customFormat="1" ht="57" customHeight="1" thickTop="1" thickBot="1" x14ac:dyDescent="0.4">
      <c r="B2" s="143" t="s">
        <v>9</v>
      </c>
      <c r="C2" s="144"/>
      <c r="D2" s="45"/>
      <c r="E2" s="46"/>
      <c r="F2" s="87" t="s">
        <v>134</v>
      </c>
      <c r="G2" s="44"/>
      <c r="H2" s="72"/>
      <c r="I2" s="145" t="s">
        <v>24</v>
      </c>
      <c r="J2" s="146"/>
      <c r="K2" s="149">
        <f>SUMIFS(L:L,B:B,"SOUČET")</f>
        <v>0</v>
      </c>
      <c r="L2" s="150"/>
      <c r="M2" s="95" t="s">
        <v>120</v>
      </c>
      <c r="N2" s="96" t="s">
        <v>121</v>
      </c>
      <c r="O2" s="97" t="s">
        <v>122</v>
      </c>
      <c r="Q2" s="98">
        <f>SUMIFS(L:L,A:A,"P")</f>
        <v>0</v>
      </c>
      <c r="R2" s="98"/>
      <c r="S2" s="93"/>
    </row>
    <row r="3" spans="1:19" s="13" customFormat="1" ht="42.75" customHeight="1" thickTop="1" thickBot="1" x14ac:dyDescent="0.4">
      <c r="B3" s="28" t="s">
        <v>30</v>
      </c>
      <c r="C3" s="29"/>
      <c r="D3" s="178" t="s">
        <v>239</v>
      </c>
      <c r="E3" s="178"/>
      <c r="F3" s="108" t="s">
        <v>240</v>
      </c>
      <c r="G3" s="47"/>
      <c r="H3" s="48"/>
      <c r="I3" s="56"/>
      <c r="J3" s="55"/>
      <c r="K3" s="167"/>
      <c r="L3" s="168"/>
      <c r="Q3" s="99">
        <f>$K$2-Q2</f>
        <v>0</v>
      </c>
      <c r="R3" s="99"/>
      <c r="S3" s="93" t="s">
        <v>125</v>
      </c>
    </row>
    <row r="4" spans="1:19" s="13" customFormat="1" ht="18" customHeight="1" thickTop="1" x14ac:dyDescent="0.35">
      <c r="B4" s="153" t="s">
        <v>18</v>
      </c>
      <c r="C4" s="154"/>
      <c r="D4" s="155"/>
      <c r="E4" s="66" t="s">
        <v>65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38"/>
      <c r="H4" s="39"/>
      <c r="I4" s="165" t="s">
        <v>26</v>
      </c>
      <c r="J4" s="166"/>
      <c r="K4" s="64"/>
      <c r="L4" s="65"/>
      <c r="Q4" s="13" t="s">
        <v>126</v>
      </c>
    </row>
    <row r="5" spans="1:19" s="13" customFormat="1" ht="18" customHeight="1" x14ac:dyDescent="0.35">
      <c r="B5" s="11" t="s">
        <v>25</v>
      </c>
      <c r="C5" s="10"/>
      <c r="D5" s="10"/>
      <c r="E5" s="66" t="s">
        <v>99</v>
      </c>
      <c r="F5" s="157" t="str">
        <f>IF((E5="Stádium 2"),"  Dokumentace pro územní řízení - DUR",(IF((E5="Stádium 3"),"  Projektová dokumentace (DOS/DSP)","")))</f>
        <v xml:space="preserve">  Projektová dokumentace (DOS/DSP)</v>
      </c>
      <c r="G5" s="157"/>
      <c r="H5" s="158"/>
      <c r="I5" s="156" t="s">
        <v>100</v>
      </c>
      <c r="J5" s="155"/>
      <c r="K5" s="63" t="s">
        <v>136</v>
      </c>
      <c r="L5" s="49"/>
    </row>
    <row r="6" spans="1:19" s="13" customFormat="1" ht="18" customHeight="1" x14ac:dyDescent="0.3">
      <c r="B6" s="11" t="s">
        <v>17</v>
      </c>
      <c r="C6" s="10"/>
      <c r="D6" s="10"/>
      <c r="E6" s="63" t="s">
        <v>97</v>
      </c>
      <c r="F6" s="169"/>
      <c r="G6" s="169"/>
      <c r="H6" s="170"/>
      <c r="I6" s="156" t="s">
        <v>20</v>
      </c>
      <c r="J6" s="155"/>
      <c r="K6" s="63" t="s">
        <v>135</v>
      </c>
      <c r="L6" s="49"/>
      <c r="O6" s="53"/>
    </row>
    <row r="7" spans="1:19" s="13" customFormat="1" ht="18" customHeight="1" x14ac:dyDescent="0.25">
      <c r="B7" s="159" t="s">
        <v>21</v>
      </c>
      <c r="C7" s="142"/>
      <c r="D7" s="142"/>
      <c r="E7" s="67">
        <v>43586</v>
      </c>
      <c r="F7" s="171" t="s">
        <v>16</v>
      </c>
      <c r="G7" s="172"/>
      <c r="H7" s="173"/>
      <c r="I7" s="164" t="s">
        <v>23</v>
      </c>
      <c r="J7" s="154"/>
      <c r="K7" s="62">
        <v>2018</v>
      </c>
      <c r="L7" s="50"/>
      <c r="O7" s="54"/>
    </row>
    <row r="8" spans="1:19" s="13" customFormat="1" ht="19.5" customHeight="1" thickBot="1" x14ac:dyDescent="0.4">
      <c r="B8" s="174" t="s">
        <v>22</v>
      </c>
      <c r="C8" s="175"/>
      <c r="D8" s="175"/>
      <c r="E8" s="68">
        <v>44180</v>
      </c>
      <c r="F8" s="58" t="s">
        <v>98</v>
      </c>
      <c r="G8" s="176" t="s">
        <v>137</v>
      </c>
      <c r="H8" s="177"/>
      <c r="I8" s="141" t="s">
        <v>15</v>
      </c>
      <c r="J8" s="142"/>
      <c r="K8" s="109">
        <v>43490</v>
      </c>
      <c r="L8" s="51"/>
    </row>
    <row r="9" spans="1:19" s="13" customFormat="1" ht="9.75" customHeight="1" x14ac:dyDescent="0.35">
      <c r="B9" s="162" t="str">
        <f>F2</f>
        <v>Modernizace TNS Týniště nad Orlicí (Voklik)</v>
      </c>
      <c r="C9" s="163"/>
      <c r="D9" s="163"/>
      <c r="E9" s="163"/>
      <c r="F9" s="163"/>
      <c r="G9" s="163"/>
      <c r="H9" s="163"/>
      <c r="I9" s="163"/>
      <c r="J9" s="163"/>
      <c r="K9" s="19" t="str">
        <f>$I$5</f>
        <v>ISPROFOND:</v>
      </c>
      <c r="L9" s="52" t="str">
        <f>K5</f>
        <v>5523720005</v>
      </c>
    </row>
    <row r="10" spans="1:19" s="13" customFormat="1" ht="15" customHeight="1" x14ac:dyDescent="0.35">
      <c r="B10" s="160" t="s">
        <v>10</v>
      </c>
      <c r="C10" s="139" t="s">
        <v>0</v>
      </c>
      <c r="D10" s="139" t="s">
        <v>1</v>
      </c>
      <c r="E10" s="139" t="s">
        <v>11</v>
      </c>
      <c r="F10" s="137" t="s">
        <v>27</v>
      </c>
      <c r="G10" s="137" t="s">
        <v>2</v>
      </c>
      <c r="H10" s="137" t="s">
        <v>3</v>
      </c>
      <c r="I10" s="139" t="s">
        <v>12</v>
      </c>
      <c r="J10" s="139" t="s">
        <v>13</v>
      </c>
      <c r="K10" s="151" t="s">
        <v>89</v>
      </c>
      <c r="L10" s="152"/>
    </row>
    <row r="11" spans="1:19" s="13" customFormat="1" ht="15" customHeight="1" x14ac:dyDescent="0.35">
      <c r="B11" s="160"/>
      <c r="C11" s="139"/>
      <c r="D11" s="139"/>
      <c r="E11" s="139"/>
      <c r="F11" s="137"/>
      <c r="G11" s="137"/>
      <c r="H11" s="137"/>
      <c r="I11" s="139"/>
      <c r="J11" s="139"/>
      <c r="K11" s="151"/>
      <c r="L11" s="152"/>
    </row>
    <row r="12" spans="1:19" s="13" customFormat="1" ht="12.75" customHeight="1" thickBot="1" x14ac:dyDescent="0.4">
      <c r="B12" s="161"/>
      <c r="C12" s="140"/>
      <c r="D12" s="140"/>
      <c r="E12" s="140"/>
      <c r="F12" s="138"/>
      <c r="G12" s="138"/>
      <c r="H12" s="138"/>
      <c r="I12" s="140"/>
      <c r="J12" s="140"/>
      <c r="K12" s="20" t="s">
        <v>14</v>
      </c>
      <c r="L12" s="21" t="s">
        <v>4</v>
      </c>
    </row>
    <row r="13" spans="1:19" s="1" customFormat="1" ht="13.5" thickBot="1" x14ac:dyDescent="0.4">
      <c r="A13" s="70" t="s">
        <v>29</v>
      </c>
      <c r="B13" s="101" t="s">
        <v>19</v>
      </c>
      <c r="C13" s="102" t="s">
        <v>218</v>
      </c>
      <c r="D13" s="103"/>
      <c r="E13" s="103"/>
      <c r="F13" s="102" t="s">
        <v>217</v>
      </c>
      <c r="G13" s="104"/>
      <c r="H13" s="104"/>
      <c r="I13" s="104"/>
      <c r="J13" s="105"/>
      <c r="K13" s="104"/>
      <c r="L13" s="106"/>
    </row>
    <row r="14" spans="1:19" s="123" customFormat="1" ht="11" thickBot="1" x14ac:dyDescent="0.4">
      <c r="A14" s="118" t="s">
        <v>6</v>
      </c>
      <c r="B14" s="124">
        <f>1+MAX($B$13:B13)</f>
        <v>1</v>
      </c>
      <c r="C14" s="59" t="s">
        <v>268</v>
      </c>
      <c r="D14" s="78"/>
      <c r="E14" s="125" t="s">
        <v>237</v>
      </c>
      <c r="F14" s="79" t="s">
        <v>139</v>
      </c>
      <c r="G14" s="59" t="s">
        <v>138</v>
      </c>
      <c r="H14" s="127">
        <v>479</v>
      </c>
      <c r="I14" s="128"/>
      <c r="J14" s="127" t="str">
        <f>IF(ISNUMBER(I14),ROUND(H14*I14,3),"")</f>
        <v/>
      </c>
      <c r="K14" s="61"/>
      <c r="L14" s="76">
        <f>ROUND(H14*K14,2)</f>
        <v>0</v>
      </c>
    </row>
    <row r="15" spans="1:19" s="123" customFormat="1" x14ac:dyDescent="0.35">
      <c r="A15" s="118" t="s">
        <v>5</v>
      </c>
      <c r="B15" s="129"/>
      <c r="C15" s="12"/>
      <c r="D15" s="12"/>
      <c r="E15" s="12"/>
      <c r="F15" s="80"/>
      <c r="G15" s="6"/>
      <c r="H15" s="131"/>
      <c r="I15" s="131"/>
      <c r="J15" s="131"/>
      <c r="K15" s="131"/>
      <c r="L15" s="132"/>
    </row>
    <row r="16" spans="1:19" s="123" customFormat="1" x14ac:dyDescent="0.35">
      <c r="A16" s="118" t="s">
        <v>7</v>
      </c>
      <c r="B16" s="129"/>
      <c r="C16" s="12"/>
      <c r="D16" s="12"/>
      <c r="E16" s="12"/>
      <c r="F16" s="81" t="s">
        <v>241</v>
      </c>
      <c r="G16" s="6"/>
      <c r="H16" s="133"/>
      <c r="I16" s="133"/>
      <c r="J16" s="131"/>
      <c r="K16" s="131"/>
      <c r="L16" s="132"/>
    </row>
    <row r="17" spans="1:12" s="123" customFormat="1" ht="110.5" thickBot="1" x14ac:dyDescent="0.4">
      <c r="A17" s="118" t="s">
        <v>8</v>
      </c>
      <c r="B17" s="119"/>
      <c r="C17" s="14"/>
      <c r="D17" s="14"/>
      <c r="E17" s="14"/>
      <c r="F17" s="107" t="s">
        <v>269</v>
      </c>
      <c r="G17" s="7"/>
      <c r="H17" s="121"/>
      <c r="I17" s="121"/>
      <c r="J17" s="121"/>
      <c r="K17" s="121"/>
      <c r="L17" s="122"/>
    </row>
    <row r="18" spans="1:12" s="123" customFormat="1" ht="11" thickBot="1" x14ac:dyDescent="0.4">
      <c r="A18" s="118" t="s">
        <v>6</v>
      </c>
      <c r="B18" s="124">
        <f>1+MAX($B$13:B17)</f>
        <v>2</v>
      </c>
      <c r="C18" s="125" t="s">
        <v>142</v>
      </c>
      <c r="D18" s="126"/>
      <c r="E18" s="125" t="s">
        <v>198</v>
      </c>
      <c r="F18" s="79" t="s">
        <v>141</v>
      </c>
      <c r="G18" s="125" t="s">
        <v>140</v>
      </c>
      <c r="H18" s="127">
        <v>8</v>
      </c>
      <c r="I18" s="128"/>
      <c r="J18" s="127" t="str">
        <f>IF(ISNUMBER(I18),ROUND(H18*I18,3),"")</f>
        <v/>
      </c>
      <c r="K18" s="61"/>
      <c r="L18" s="76">
        <f>ROUND(H18*K18,2)</f>
        <v>0</v>
      </c>
    </row>
    <row r="19" spans="1:12" s="123" customFormat="1" x14ac:dyDescent="0.35">
      <c r="A19" s="118" t="s">
        <v>5</v>
      </c>
      <c r="B19" s="129"/>
      <c r="C19" s="130"/>
      <c r="D19" s="130"/>
      <c r="E19" s="130"/>
      <c r="F19" s="80"/>
      <c r="G19" s="131"/>
      <c r="H19" s="131"/>
      <c r="I19" s="131"/>
      <c r="J19" s="131"/>
      <c r="K19" s="131"/>
      <c r="L19" s="132"/>
    </row>
    <row r="20" spans="1:12" s="123" customFormat="1" x14ac:dyDescent="0.35">
      <c r="A20" s="118" t="s">
        <v>7</v>
      </c>
      <c r="B20" s="129"/>
      <c r="C20" s="130"/>
      <c r="D20" s="130"/>
      <c r="E20" s="130"/>
      <c r="F20" s="81" t="s">
        <v>243</v>
      </c>
      <c r="G20" s="131"/>
      <c r="H20" s="131"/>
      <c r="I20" s="131"/>
      <c r="J20" s="131"/>
      <c r="K20" s="131"/>
      <c r="L20" s="132"/>
    </row>
    <row r="21" spans="1:12" s="123" customFormat="1" ht="10.5" thickBot="1" x14ac:dyDescent="0.4">
      <c r="A21" s="118" t="s">
        <v>8</v>
      </c>
      <c r="B21" s="119"/>
      <c r="C21" s="120"/>
      <c r="D21" s="120"/>
      <c r="E21" s="120"/>
      <c r="F21" s="107" t="s">
        <v>130</v>
      </c>
      <c r="G21" s="121"/>
      <c r="H21" s="121"/>
      <c r="I21" s="121"/>
      <c r="J21" s="121"/>
      <c r="K21" s="121"/>
      <c r="L21" s="122"/>
    </row>
    <row r="22" spans="1:12" s="100" customFormat="1" ht="11" thickBot="1" x14ac:dyDescent="0.4">
      <c r="A22" s="71" t="s">
        <v>6</v>
      </c>
      <c r="B22" s="77">
        <f>1+MAX($B$13:B21)</f>
        <v>3</v>
      </c>
      <c r="C22" s="59" t="s">
        <v>143</v>
      </c>
      <c r="D22" s="78"/>
      <c r="E22" s="59" t="s">
        <v>198</v>
      </c>
      <c r="F22" s="79" t="s">
        <v>144</v>
      </c>
      <c r="G22" s="59" t="s">
        <v>138</v>
      </c>
      <c r="H22" s="60">
        <v>40</v>
      </c>
      <c r="I22" s="82"/>
      <c r="J22" s="60" t="str">
        <f>IF(ISNUMBER(I22),ROUND(H22*I22,3),"")</f>
        <v/>
      </c>
      <c r="K22" s="61"/>
      <c r="L22" s="76">
        <f>ROUND(H22*K22,2)</f>
        <v>0</v>
      </c>
    </row>
    <row r="23" spans="1:12" s="100" customFormat="1" x14ac:dyDescent="0.35">
      <c r="A23" s="71" t="s">
        <v>5</v>
      </c>
      <c r="B23" s="15"/>
      <c r="C23" s="12"/>
      <c r="D23" s="12"/>
      <c r="E23" s="12"/>
      <c r="F23" s="80"/>
      <c r="G23" s="6"/>
      <c r="H23" s="6"/>
      <c r="I23" s="6"/>
      <c r="J23" s="6"/>
      <c r="K23" s="6"/>
      <c r="L23" s="16"/>
    </row>
    <row r="24" spans="1:12" s="100" customFormat="1" x14ac:dyDescent="0.35">
      <c r="A24" s="71" t="s">
        <v>7</v>
      </c>
      <c r="B24" s="15"/>
      <c r="C24" s="12"/>
      <c r="D24" s="12"/>
      <c r="E24" s="12"/>
      <c r="F24" s="81" t="s">
        <v>242</v>
      </c>
      <c r="G24" s="6"/>
      <c r="H24" s="6"/>
      <c r="I24" s="6"/>
      <c r="J24" s="6"/>
      <c r="K24" s="6"/>
      <c r="L24" s="16"/>
    </row>
    <row r="25" spans="1:12" s="100" customFormat="1" ht="10.5" thickBot="1" x14ac:dyDescent="0.4">
      <c r="A25" s="71" t="s">
        <v>8</v>
      </c>
      <c r="B25" s="17"/>
      <c r="C25" s="14"/>
      <c r="D25" s="14"/>
      <c r="E25" s="14"/>
      <c r="F25" s="107" t="s">
        <v>130</v>
      </c>
      <c r="G25" s="7"/>
      <c r="H25" s="7"/>
      <c r="I25" s="7"/>
      <c r="J25" s="7"/>
      <c r="K25" s="7"/>
      <c r="L25" s="18"/>
    </row>
    <row r="26" spans="1:12" s="100" customFormat="1" ht="11" thickBot="1" x14ac:dyDescent="0.4">
      <c r="A26" s="71" t="s">
        <v>6</v>
      </c>
      <c r="B26" s="77">
        <f>1+MAX($B$13:B25)</f>
        <v>4</v>
      </c>
      <c r="C26" s="59" t="s">
        <v>145</v>
      </c>
      <c r="D26" s="78"/>
      <c r="E26" s="59" t="s">
        <v>198</v>
      </c>
      <c r="F26" s="79" t="s">
        <v>146</v>
      </c>
      <c r="G26" s="59" t="s">
        <v>140</v>
      </c>
      <c r="H26" s="60">
        <v>4</v>
      </c>
      <c r="I26" s="82"/>
      <c r="J26" s="60" t="str">
        <f>IF(ISNUMBER(I26),ROUND(H26*I26,3),"")</f>
        <v/>
      </c>
      <c r="K26" s="61"/>
      <c r="L26" s="76">
        <f>ROUND(H26*K26,2)</f>
        <v>0</v>
      </c>
    </row>
    <row r="27" spans="1:12" s="100" customFormat="1" x14ac:dyDescent="0.35">
      <c r="A27" s="71" t="s">
        <v>5</v>
      </c>
      <c r="B27" s="15"/>
      <c r="C27" s="12"/>
      <c r="D27" s="12"/>
      <c r="E27" s="12"/>
      <c r="F27" s="80"/>
      <c r="G27" s="6"/>
      <c r="H27" s="6"/>
      <c r="I27" s="6"/>
      <c r="J27" s="6"/>
      <c r="K27" s="6"/>
      <c r="L27" s="16"/>
    </row>
    <row r="28" spans="1:12" s="100" customFormat="1" x14ac:dyDescent="0.35">
      <c r="A28" s="71" t="s">
        <v>7</v>
      </c>
      <c r="B28" s="15"/>
      <c r="C28" s="12"/>
      <c r="D28" s="12"/>
      <c r="E28" s="12"/>
      <c r="F28" s="81" t="s">
        <v>242</v>
      </c>
      <c r="G28" s="6"/>
      <c r="H28" s="6"/>
      <c r="I28" s="6"/>
      <c r="J28" s="6"/>
      <c r="K28" s="6"/>
      <c r="L28" s="16"/>
    </row>
    <row r="29" spans="1:12" s="100" customFormat="1" ht="10.5" thickBot="1" x14ac:dyDescent="0.4">
      <c r="A29" s="71" t="s">
        <v>8</v>
      </c>
      <c r="B29" s="17"/>
      <c r="C29" s="14"/>
      <c r="D29" s="14"/>
      <c r="E29" s="14"/>
      <c r="F29" s="107" t="s">
        <v>130</v>
      </c>
      <c r="G29" s="7"/>
      <c r="H29" s="7"/>
      <c r="I29" s="7"/>
      <c r="J29" s="7"/>
      <c r="K29" s="7"/>
      <c r="L29" s="18"/>
    </row>
    <row r="30" spans="1:12" s="100" customFormat="1" ht="11" thickBot="1" x14ac:dyDescent="0.4">
      <c r="A30" s="71" t="s">
        <v>6</v>
      </c>
      <c r="B30" s="77">
        <f>1+MAX($B$13:B29)</f>
        <v>5</v>
      </c>
      <c r="C30" s="59" t="s">
        <v>147</v>
      </c>
      <c r="D30" s="78"/>
      <c r="E30" s="59" t="s">
        <v>198</v>
      </c>
      <c r="F30" s="79" t="s">
        <v>148</v>
      </c>
      <c r="G30" s="59" t="s">
        <v>140</v>
      </c>
      <c r="H30" s="60">
        <v>4</v>
      </c>
      <c r="I30" s="82"/>
      <c r="J30" s="60" t="str">
        <f>IF(ISNUMBER(I30),ROUND(H30*I30,3),"")</f>
        <v/>
      </c>
      <c r="K30" s="61"/>
      <c r="L30" s="76">
        <f>ROUND(H30*K30,2)</f>
        <v>0</v>
      </c>
    </row>
    <row r="31" spans="1:12" s="100" customFormat="1" x14ac:dyDescent="0.35">
      <c r="A31" s="71" t="s">
        <v>5</v>
      </c>
      <c r="B31" s="15"/>
      <c r="C31" s="12"/>
      <c r="D31" s="12"/>
      <c r="E31" s="12"/>
      <c r="F31" s="80"/>
      <c r="G31" s="6"/>
      <c r="H31" s="6"/>
      <c r="I31" s="6"/>
      <c r="J31" s="6"/>
      <c r="K31" s="6"/>
      <c r="L31" s="16"/>
    </row>
    <row r="32" spans="1:12" s="100" customFormat="1" x14ac:dyDescent="0.35">
      <c r="A32" s="71" t="s">
        <v>7</v>
      </c>
      <c r="B32" s="15"/>
      <c r="C32" s="12"/>
      <c r="D32" s="12"/>
      <c r="E32" s="12"/>
      <c r="F32" s="81" t="s">
        <v>242</v>
      </c>
      <c r="G32" s="6"/>
      <c r="H32" s="6"/>
      <c r="I32" s="6"/>
      <c r="J32" s="6"/>
      <c r="K32" s="6"/>
      <c r="L32" s="16"/>
    </row>
    <row r="33" spans="1:12" s="100" customFormat="1" ht="10.5" thickBot="1" x14ac:dyDescent="0.4">
      <c r="A33" s="71" t="s">
        <v>8</v>
      </c>
      <c r="B33" s="17"/>
      <c r="C33" s="14"/>
      <c r="D33" s="14"/>
      <c r="E33" s="14"/>
      <c r="F33" s="107" t="s">
        <v>130</v>
      </c>
      <c r="G33" s="7"/>
      <c r="H33" s="7"/>
      <c r="I33" s="7"/>
      <c r="J33" s="7"/>
      <c r="K33" s="7"/>
      <c r="L33" s="18"/>
    </row>
    <row r="34" spans="1:12" s="100" customFormat="1" ht="11" thickBot="1" x14ac:dyDescent="0.4">
      <c r="A34" s="71" t="s">
        <v>6</v>
      </c>
      <c r="B34" s="77">
        <f>1+MAX($B$13:B33)</f>
        <v>6</v>
      </c>
      <c r="C34" s="59" t="s">
        <v>149</v>
      </c>
      <c r="D34" s="78"/>
      <c r="E34" s="59" t="s">
        <v>198</v>
      </c>
      <c r="F34" s="79" t="s">
        <v>150</v>
      </c>
      <c r="G34" s="59" t="s">
        <v>140</v>
      </c>
      <c r="H34" s="60">
        <v>4</v>
      </c>
      <c r="I34" s="82"/>
      <c r="J34" s="60" t="str">
        <f>IF(ISNUMBER(I34),ROUND(H34*I34,3),"")</f>
        <v/>
      </c>
      <c r="K34" s="61"/>
      <c r="L34" s="76">
        <f>ROUND(H34*K34,2)</f>
        <v>0</v>
      </c>
    </row>
    <row r="35" spans="1:12" s="100" customFormat="1" x14ac:dyDescent="0.35">
      <c r="A35" s="71" t="s">
        <v>5</v>
      </c>
      <c r="B35" s="15"/>
      <c r="C35" s="12"/>
      <c r="D35" s="12"/>
      <c r="E35" s="12"/>
      <c r="F35" s="80"/>
      <c r="G35" s="6"/>
      <c r="H35" s="6"/>
      <c r="I35" s="6"/>
      <c r="J35" s="6"/>
      <c r="K35" s="6"/>
      <c r="L35" s="16"/>
    </row>
    <row r="36" spans="1:12" s="100" customFormat="1" x14ac:dyDescent="0.35">
      <c r="A36" s="71" t="s">
        <v>7</v>
      </c>
      <c r="B36" s="15"/>
      <c r="C36" s="12"/>
      <c r="D36" s="12"/>
      <c r="E36" s="12"/>
      <c r="F36" s="81" t="s">
        <v>244</v>
      </c>
      <c r="G36" s="6"/>
      <c r="H36" s="6"/>
      <c r="I36" s="6"/>
      <c r="J36" s="6"/>
      <c r="K36" s="6"/>
      <c r="L36" s="16"/>
    </row>
    <row r="37" spans="1:12" s="100" customFormat="1" ht="10.5" thickBot="1" x14ac:dyDescent="0.4">
      <c r="A37" s="71" t="s">
        <v>8</v>
      </c>
      <c r="B37" s="17"/>
      <c r="C37" s="14"/>
      <c r="D37" s="14"/>
      <c r="E37" s="14"/>
      <c r="F37" s="107" t="s">
        <v>130</v>
      </c>
      <c r="G37" s="7"/>
      <c r="H37" s="7"/>
      <c r="I37" s="7"/>
      <c r="J37" s="7"/>
      <c r="K37" s="7"/>
      <c r="L37" s="18"/>
    </row>
    <row r="38" spans="1:12" s="123" customFormat="1" ht="11" thickBot="1" x14ac:dyDescent="0.4">
      <c r="A38" s="118" t="s">
        <v>6</v>
      </c>
      <c r="B38" s="124">
        <f>1+MAX($B$13:B37)</f>
        <v>7</v>
      </c>
      <c r="C38" s="125" t="s">
        <v>246</v>
      </c>
      <c r="D38" s="126"/>
      <c r="E38" s="125" t="s">
        <v>198</v>
      </c>
      <c r="F38" s="79" t="s">
        <v>245</v>
      </c>
      <c r="G38" s="125" t="s">
        <v>140</v>
      </c>
      <c r="H38" s="127">
        <v>4</v>
      </c>
      <c r="I38" s="128"/>
      <c r="J38" s="127" t="str">
        <f>IF(ISNUMBER(I38),ROUND(H38*I38,3),"")</f>
        <v/>
      </c>
      <c r="K38" s="61"/>
      <c r="L38" s="76">
        <f>ROUND(H38*K38,2)</f>
        <v>0</v>
      </c>
    </row>
    <row r="39" spans="1:12" s="100" customFormat="1" x14ac:dyDescent="0.35">
      <c r="A39" s="71" t="s">
        <v>5</v>
      </c>
      <c r="B39" s="15"/>
      <c r="C39" s="12"/>
      <c r="D39" s="12"/>
      <c r="E39" s="12"/>
      <c r="F39" s="80"/>
      <c r="G39" s="6"/>
      <c r="H39" s="6"/>
      <c r="I39" s="6"/>
      <c r="J39" s="6"/>
      <c r="K39" s="6"/>
      <c r="L39" s="16"/>
    </row>
    <row r="40" spans="1:12" s="100" customFormat="1" x14ac:dyDescent="0.35">
      <c r="A40" s="71" t="s">
        <v>7</v>
      </c>
      <c r="B40" s="15"/>
      <c r="C40" s="12"/>
      <c r="D40" s="12"/>
      <c r="E40" s="12"/>
      <c r="F40" s="81" t="s">
        <v>247</v>
      </c>
      <c r="G40" s="6"/>
      <c r="H40" s="6"/>
      <c r="I40" s="6"/>
      <c r="J40" s="6"/>
      <c r="K40" s="6"/>
      <c r="L40" s="16"/>
    </row>
    <row r="41" spans="1:12" s="100" customFormat="1" ht="10.5" thickBot="1" x14ac:dyDescent="0.4">
      <c r="A41" s="71" t="s">
        <v>8</v>
      </c>
      <c r="B41" s="17"/>
      <c r="C41" s="14"/>
      <c r="D41" s="14"/>
      <c r="E41" s="14"/>
      <c r="F41" s="107" t="s">
        <v>130</v>
      </c>
      <c r="G41" s="7"/>
      <c r="H41" s="7"/>
      <c r="I41" s="7"/>
      <c r="J41" s="7"/>
      <c r="K41" s="7"/>
      <c r="L41" s="18"/>
    </row>
    <row r="42" spans="1:12" s="100" customFormat="1" ht="11" thickBot="1" x14ac:dyDescent="0.4">
      <c r="A42" s="71" t="s">
        <v>6</v>
      </c>
      <c r="B42" s="77">
        <f>1+MAX($B$13:B41)</f>
        <v>8</v>
      </c>
      <c r="C42" s="59" t="s">
        <v>151</v>
      </c>
      <c r="D42" s="78"/>
      <c r="E42" s="59" t="s">
        <v>198</v>
      </c>
      <c r="F42" s="79" t="s">
        <v>152</v>
      </c>
      <c r="G42" s="59" t="s">
        <v>140</v>
      </c>
      <c r="H42" s="60">
        <v>4</v>
      </c>
      <c r="I42" s="82"/>
      <c r="J42" s="60" t="str">
        <f>IF(ISNUMBER(I42),ROUND(H42*I42,3),"")</f>
        <v/>
      </c>
      <c r="K42" s="61"/>
      <c r="L42" s="76">
        <f>ROUND(H42*K42,2)</f>
        <v>0</v>
      </c>
    </row>
    <row r="43" spans="1:12" s="100" customFormat="1" x14ac:dyDescent="0.35">
      <c r="A43" s="71" t="s">
        <v>5</v>
      </c>
      <c r="B43" s="15"/>
      <c r="C43" s="12"/>
      <c r="D43" s="12"/>
      <c r="E43" s="12"/>
      <c r="F43" s="80"/>
      <c r="G43" s="6"/>
      <c r="H43" s="6"/>
      <c r="I43" s="6"/>
      <c r="J43" s="6"/>
      <c r="K43" s="6"/>
      <c r="L43" s="16"/>
    </row>
    <row r="44" spans="1:12" s="100" customFormat="1" x14ac:dyDescent="0.35">
      <c r="A44" s="71" t="s">
        <v>7</v>
      </c>
      <c r="B44" s="15"/>
      <c r="C44" s="12"/>
      <c r="D44" s="12"/>
      <c r="E44" s="12"/>
      <c r="F44" s="81" t="s">
        <v>248</v>
      </c>
      <c r="G44" s="6"/>
      <c r="H44" s="6"/>
      <c r="I44" s="6"/>
      <c r="J44" s="6"/>
      <c r="K44" s="6"/>
      <c r="L44" s="16"/>
    </row>
    <row r="45" spans="1:12" s="100" customFormat="1" ht="10.5" thickBot="1" x14ac:dyDescent="0.4">
      <c r="A45" s="71" t="s">
        <v>8</v>
      </c>
      <c r="B45" s="17"/>
      <c r="C45" s="14"/>
      <c r="D45" s="14"/>
      <c r="E45" s="14"/>
      <c r="F45" s="107" t="s">
        <v>130</v>
      </c>
      <c r="G45" s="7"/>
      <c r="H45" s="7"/>
      <c r="I45" s="7"/>
      <c r="J45" s="7"/>
      <c r="K45" s="7"/>
      <c r="L45" s="18"/>
    </row>
    <row r="46" spans="1:12" s="100" customFormat="1" ht="11" thickBot="1" x14ac:dyDescent="0.4">
      <c r="A46" s="71" t="s">
        <v>6</v>
      </c>
      <c r="B46" s="77">
        <f>1+MAX($B$13:B45)</f>
        <v>9</v>
      </c>
      <c r="C46" s="59" t="s">
        <v>153</v>
      </c>
      <c r="D46" s="78"/>
      <c r="E46" s="59" t="s">
        <v>198</v>
      </c>
      <c r="F46" s="79" t="s">
        <v>154</v>
      </c>
      <c r="G46" s="59" t="s">
        <v>140</v>
      </c>
      <c r="H46" s="60">
        <v>20</v>
      </c>
      <c r="I46" s="82"/>
      <c r="J46" s="60" t="str">
        <f>IF(ISNUMBER(I46),ROUND(H46*I46,3),"")</f>
        <v/>
      </c>
      <c r="K46" s="61"/>
      <c r="L46" s="76">
        <f>ROUND(H46*K46,2)</f>
        <v>0</v>
      </c>
    </row>
    <row r="47" spans="1:12" s="100" customFormat="1" x14ac:dyDescent="0.35">
      <c r="A47" s="71" t="s">
        <v>5</v>
      </c>
      <c r="B47" s="15"/>
      <c r="C47" s="12"/>
      <c r="D47" s="12"/>
      <c r="E47" s="12"/>
      <c r="F47" s="80"/>
      <c r="G47" s="6"/>
      <c r="H47" s="6"/>
      <c r="I47" s="6"/>
      <c r="J47" s="6"/>
      <c r="K47" s="6"/>
      <c r="L47" s="16"/>
    </row>
    <row r="48" spans="1:12" s="100" customFormat="1" x14ac:dyDescent="0.35">
      <c r="A48" s="71" t="s">
        <v>7</v>
      </c>
      <c r="B48" s="15"/>
      <c r="C48" s="12"/>
      <c r="D48" s="12"/>
      <c r="E48" s="12"/>
      <c r="F48" s="81" t="s">
        <v>249</v>
      </c>
      <c r="G48" s="6"/>
      <c r="H48" s="6"/>
      <c r="I48" s="6"/>
      <c r="J48" s="6"/>
      <c r="K48" s="6"/>
      <c r="L48" s="16"/>
    </row>
    <row r="49" spans="1:12" s="100" customFormat="1" ht="10.5" thickBot="1" x14ac:dyDescent="0.4">
      <c r="A49" s="71" t="s">
        <v>8</v>
      </c>
      <c r="B49" s="17"/>
      <c r="C49" s="14"/>
      <c r="D49" s="14"/>
      <c r="E49" s="14"/>
      <c r="F49" s="107" t="s">
        <v>130</v>
      </c>
      <c r="G49" s="7"/>
      <c r="H49" s="7"/>
      <c r="I49" s="7"/>
      <c r="J49" s="7"/>
      <c r="K49" s="7"/>
      <c r="L49" s="18"/>
    </row>
    <row r="50" spans="1:12" s="100" customFormat="1" ht="11" thickBot="1" x14ac:dyDescent="0.4">
      <c r="A50" s="71" t="s">
        <v>6</v>
      </c>
      <c r="B50" s="77">
        <f>1+MAX($B$13:B49)</f>
        <v>10</v>
      </c>
      <c r="C50" s="59" t="s">
        <v>155</v>
      </c>
      <c r="D50" s="78"/>
      <c r="E50" s="59" t="s">
        <v>198</v>
      </c>
      <c r="F50" s="79" t="s">
        <v>156</v>
      </c>
      <c r="G50" s="59" t="s">
        <v>140</v>
      </c>
      <c r="H50" s="60">
        <v>8</v>
      </c>
      <c r="I50" s="82"/>
      <c r="J50" s="60" t="str">
        <f>IF(ISNUMBER(I50),ROUND(H50*I50,3),"")</f>
        <v/>
      </c>
      <c r="K50" s="61"/>
      <c r="L50" s="76">
        <f>ROUND(H50*K50,2)</f>
        <v>0</v>
      </c>
    </row>
    <row r="51" spans="1:12" s="100" customFormat="1" x14ac:dyDescent="0.35">
      <c r="A51" s="71" t="s">
        <v>5</v>
      </c>
      <c r="B51" s="15"/>
      <c r="C51" s="12"/>
      <c r="D51" s="12"/>
      <c r="E51" s="12"/>
      <c r="F51" s="80"/>
      <c r="G51" s="6"/>
      <c r="H51" s="6"/>
      <c r="I51" s="6"/>
      <c r="J51" s="6"/>
      <c r="K51" s="6"/>
      <c r="L51" s="16"/>
    </row>
    <row r="52" spans="1:12" s="100" customFormat="1" x14ac:dyDescent="0.35">
      <c r="A52" s="71" t="s">
        <v>7</v>
      </c>
      <c r="B52" s="15"/>
      <c r="C52" s="12"/>
      <c r="D52" s="12"/>
      <c r="E52" s="12"/>
      <c r="F52" s="81" t="s">
        <v>250</v>
      </c>
      <c r="G52" s="6"/>
      <c r="H52" s="6"/>
      <c r="I52" s="6"/>
      <c r="J52" s="6"/>
      <c r="K52" s="6"/>
      <c r="L52" s="16"/>
    </row>
    <row r="53" spans="1:12" s="100" customFormat="1" ht="10.5" thickBot="1" x14ac:dyDescent="0.4">
      <c r="A53" s="71" t="s">
        <v>8</v>
      </c>
      <c r="B53" s="17"/>
      <c r="C53" s="14"/>
      <c r="D53" s="14"/>
      <c r="E53" s="14"/>
      <c r="F53" s="107" t="s">
        <v>130</v>
      </c>
      <c r="G53" s="7"/>
      <c r="H53" s="7"/>
      <c r="I53" s="7"/>
      <c r="J53" s="7"/>
      <c r="K53" s="7"/>
      <c r="L53" s="18"/>
    </row>
    <row r="54" spans="1:12" s="100" customFormat="1" ht="11" thickBot="1" x14ac:dyDescent="0.4">
      <c r="A54" s="71" t="s">
        <v>6</v>
      </c>
      <c r="B54" s="77">
        <f>1+MAX($B$13:B53)</f>
        <v>11</v>
      </c>
      <c r="C54" s="59" t="s">
        <v>157</v>
      </c>
      <c r="D54" s="78"/>
      <c r="E54" s="59" t="s">
        <v>198</v>
      </c>
      <c r="F54" s="79" t="s">
        <v>158</v>
      </c>
      <c r="G54" s="59" t="s">
        <v>140</v>
      </c>
      <c r="H54" s="60">
        <v>8</v>
      </c>
      <c r="I54" s="82"/>
      <c r="J54" s="60" t="str">
        <f>IF(ISNUMBER(I54),ROUND(H54*I54,3),"")</f>
        <v/>
      </c>
      <c r="K54" s="61"/>
      <c r="L54" s="76">
        <f>ROUND(H54*K54,2)</f>
        <v>0</v>
      </c>
    </row>
    <row r="55" spans="1:12" s="100" customFormat="1" x14ac:dyDescent="0.35">
      <c r="A55" s="71" t="s">
        <v>5</v>
      </c>
      <c r="B55" s="15"/>
      <c r="C55" s="12"/>
      <c r="D55" s="12"/>
      <c r="E55" s="12"/>
      <c r="F55" s="80"/>
      <c r="G55" s="6"/>
      <c r="H55" s="6"/>
      <c r="I55" s="6"/>
      <c r="J55" s="6"/>
      <c r="K55" s="6"/>
      <c r="L55" s="16"/>
    </row>
    <row r="56" spans="1:12" s="100" customFormat="1" x14ac:dyDescent="0.35">
      <c r="A56" s="71" t="s">
        <v>7</v>
      </c>
      <c r="B56" s="15"/>
      <c r="C56" s="12"/>
      <c r="D56" s="12"/>
      <c r="E56" s="12"/>
      <c r="F56" s="81" t="s">
        <v>251</v>
      </c>
      <c r="G56" s="6"/>
      <c r="H56" s="6"/>
      <c r="I56" s="6"/>
      <c r="J56" s="6"/>
      <c r="K56" s="6"/>
      <c r="L56" s="16"/>
    </row>
    <row r="57" spans="1:12" s="100" customFormat="1" ht="10.5" thickBot="1" x14ac:dyDescent="0.4">
      <c r="A57" s="71" t="s">
        <v>8</v>
      </c>
      <c r="B57" s="17"/>
      <c r="C57" s="14"/>
      <c r="D57" s="14"/>
      <c r="E57" s="14"/>
      <c r="F57" s="107" t="s">
        <v>130</v>
      </c>
      <c r="G57" s="7"/>
      <c r="H57" s="7"/>
      <c r="I57" s="7"/>
      <c r="J57" s="7"/>
      <c r="K57" s="7"/>
      <c r="L57" s="18"/>
    </row>
    <row r="58" spans="1:12" s="100" customFormat="1" ht="11" thickBot="1" x14ac:dyDescent="0.4">
      <c r="A58" s="71" t="s">
        <v>6</v>
      </c>
      <c r="B58" s="77">
        <f>1+MAX($B$13:B57)</f>
        <v>12</v>
      </c>
      <c r="C58" s="59" t="s">
        <v>159</v>
      </c>
      <c r="D58" s="78"/>
      <c r="E58" s="59" t="s">
        <v>198</v>
      </c>
      <c r="F58" s="79" t="s">
        <v>160</v>
      </c>
      <c r="G58" s="59" t="s">
        <v>161</v>
      </c>
      <c r="H58" s="60">
        <v>16</v>
      </c>
      <c r="I58" s="82"/>
      <c r="J58" s="60" t="str">
        <f>IF(ISNUMBER(I58),ROUND(H58*I58,3),"")</f>
        <v/>
      </c>
      <c r="K58" s="61"/>
      <c r="L58" s="76">
        <f>ROUND(H58*K58,2)</f>
        <v>0</v>
      </c>
    </row>
    <row r="59" spans="1:12" s="100" customFormat="1" x14ac:dyDescent="0.35">
      <c r="A59" s="71" t="s">
        <v>5</v>
      </c>
      <c r="B59" s="15"/>
      <c r="C59" s="12"/>
      <c r="D59" s="12"/>
      <c r="E59" s="12"/>
      <c r="F59" s="80"/>
      <c r="G59" s="6"/>
      <c r="H59" s="6"/>
      <c r="I59" s="6"/>
      <c r="J59" s="6"/>
      <c r="K59" s="6"/>
      <c r="L59" s="16"/>
    </row>
    <row r="60" spans="1:12" s="100" customFormat="1" x14ac:dyDescent="0.35">
      <c r="A60" s="71" t="s">
        <v>7</v>
      </c>
      <c r="B60" s="15"/>
      <c r="C60" s="12"/>
      <c r="D60" s="12"/>
      <c r="E60" s="12"/>
      <c r="F60" s="81"/>
      <c r="G60" s="6"/>
      <c r="H60" s="6"/>
      <c r="I60" s="6"/>
      <c r="J60" s="6"/>
      <c r="K60" s="6"/>
      <c r="L60" s="16"/>
    </row>
    <row r="61" spans="1:12" s="100" customFormat="1" ht="10.5" thickBot="1" x14ac:dyDescent="0.4">
      <c r="A61" s="71" t="s">
        <v>8</v>
      </c>
      <c r="B61" s="17"/>
      <c r="C61" s="14"/>
      <c r="D61" s="14"/>
      <c r="E61" s="14"/>
      <c r="F61" s="107" t="s">
        <v>130</v>
      </c>
      <c r="G61" s="7"/>
      <c r="H61" s="7"/>
      <c r="I61" s="7"/>
      <c r="J61" s="7"/>
      <c r="K61" s="7"/>
      <c r="L61" s="18"/>
    </row>
    <row r="62" spans="1:12" s="100" customFormat="1" ht="11" thickBot="1" x14ac:dyDescent="0.4">
      <c r="A62" s="71" t="s">
        <v>6</v>
      </c>
      <c r="B62" s="77">
        <f>1+MAX($B$13:B61)</f>
        <v>13</v>
      </c>
      <c r="C62" s="59" t="s">
        <v>162</v>
      </c>
      <c r="D62" s="78"/>
      <c r="E62" s="59" t="s">
        <v>198</v>
      </c>
      <c r="F62" s="79" t="s">
        <v>163</v>
      </c>
      <c r="G62" s="59" t="s">
        <v>161</v>
      </c>
      <c r="H62" s="60">
        <v>8</v>
      </c>
      <c r="I62" s="82"/>
      <c r="J62" s="60" t="str">
        <f>IF(ISNUMBER(I62),ROUND(H62*I62,3),"")</f>
        <v/>
      </c>
      <c r="K62" s="61"/>
      <c r="L62" s="76">
        <f>ROUND(H62*K62,2)</f>
        <v>0</v>
      </c>
    </row>
    <row r="63" spans="1:12" s="100" customFormat="1" x14ac:dyDescent="0.35">
      <c r="A63" s="71" t="s">
        <v>5</v>
      </c>
      <c r="B63" s="15"/>
      <c r="C63" s="12"/>
      <c r="D63" s="12"/>
      <c r="E63" s="12"/>
      <c r="F63" s="80"/>
      <c r="G63" s="6"/>
      <c r="H63" s="6"/>
      <c r="I63" s="6"/>
      <c r="J63" s="6"/>
      <c r="K63" s="6"/>
      <c r="L63" s="16"/>
    </row>
    <row r="64" spans="1:12" s="100" customFormat="1" x14ac:dyDescent="0.35">
      <c r="A64" s="71" t="s">
        <v>7</v>
      </c>
      <c r="B64" s="15"/>
      <c r="C64" s="12"/>
      <c r="D64" s="12"/>
      <c r="E64" s="12"/>
      <c r="F64" s="81"/>
      <c r="G64" s="6"/>
      <c r="H64" s="6"/>
      <c r="I64" s="6"/>
      <c r="J64" s="6"/>
      <c r="K64" s="6"/>
      <c r="L64" s="16"/>
    </row>
    <row r="65" spans="1:12" s="100" customFormat="1" ht="10.5" thickBot="1" x14ac:dyDescent="0.4">
      <c r="A65" s="71" t="s">
        <v>8</v>
      </c>
      <c r="B65" s="17"/>
      <c r="C65" s="14"/>
      <c r="D65" s="14"/>
      <c r="E65" s="14"/>
      <c r="F65" s="107" t="s">
        <v>130</v>
      </c>
      <c r="G65" s="7"/>
      <c r="H65" s="7"/>
      <c r="I65" s="7"/>
      <c r="J65" s="7"/>
      <c r="K65" s="7"/>
      <c r="L65" s="18"/>
    </row>
    <row r="66" spans="1:12" s="100" customFormat="1" ht="11" thickBot="1" x14ac:dyDescent="0.4">
      <c r="A66" s="71" t="s">
        <v>6</v>
      </c>
      <c r="B66" s="77">
        <f>1+MAX($B$13:B65)</f>
        <v>14</v>
      </c>
      <c r="C66" s="59" t="s">
        <v>164</v>
      </c>
      <c r="D66" s="78"/>
      <c r="E66" s="59" t="s">
        <v>198</v>
      </c>
      <c r="F66" s="79" t="s">
        <v>165</v>
      </c>
      <c r="G66" s="59" t="s">
        <v>161</v>
      </c>
      <c r="H66" s="60">
        <v>48</v>
      </c>
      <c r="I66" s="82"/>
      <c r="J66" s="60" t="str">
        <f>IF(ISNUMBER(I66),ROUND(H66*I66,3),"")</f>
        <v/>
      </c>
      <c r="K66" s="61"/>
      <c r="L66" s="76">
        <f>ROUND(H66*K66,2)</f>
        <v>0</v>
      </c>
    </row>
    <row r="67" spans="1:12" s="100" customFormat="1" x14ac:dyDescent="0.35">
      <c r="A67" s="71" t="s">
        <v>5</v>
      </c>
      <c r="B67" s="15"/>
      <c r="C67" s="12"/>
      <c r="D67" s="12"/>
      <c r="E67" s="12"/>
      <c r="F67" s="80"/>
      <c r="G67" s="6"/>
      <c r="H67" s="6"/>
      <c r="I67" s="6"/>
      <c r="J67" s="6"/>
      <c r="K67" s="6"/>
      <c r="L67" s="16"/>
    </row>
    <row r="68" spans="1:12" s="100" customFormat="1" x14ac:dyDescent="0.35">
      <c r="A68" s="71" t="s">
        <v>7</v>
      </c>
      <c r="B68" s="15"/>
      <c r="C68" s="12"/>
      <c r="D68" s="12"/>
      <c r="E68" s="12"/>
      <c r="F68" s="81"/>
      <c r="G68" s="6"/>
      <c r="H68" s="6"/>
      <c r="I68" s="6"/>
      <c r="J68" s="6"/>
      <c r="K68" s="6"/>
      <c r="L68" s="16"/>
    </row>
    <row r="69" spans="1:12" s="100" customFormat="1" ht="10.5" thickBot="1" x14ac:dyDescent="0.4">
      <c r="A69" s="71" t="s">
        <v>8</v>
      </c>
      <c r="B69" s="17"/>
      <c r="C69" s="14"/>
      <c r="D69" s="14"/>
      <c r="E69" s="14"/>
      <c r="F69" s="107" t="s">
        <v>130</v>
      </c>
      <c r="G69" s="7"/>
      <c r="H69" s="7"/>
      <c r="I69" s="7"/>
      <c r="J69" s="7"/>
      <c r="K69" s="7"/>
      <c r="L69" s="18"/>
    </row>
    <row r="70" spans="1:12" s="100" customFormat="1" ht="11" thickBot="1" x14ac:dyDescent="0.4">
      <c r="A70" s="71" t="s">
        <v>6</v>
      </c>
      <c r="B70" s="77">
        <f>1+MAX($B$13:B69)</f>
        <v>15</v>
      </c>
      <c r="C70" s="59" t="s">
        <v>166</v>
      </c>
      <c r="D70" s="78"/>
      <c r="E70" s="59" t="s">
        <v>198</v>
      </c>
      <c r="F70" s="79" t="s">
        <v>167</v>
      </c>
      <c r="G70" s="59" t="s">
        <v>161</v>
      </c>
      <c r="H70" s="60">
        <v>32</v>
      </c>
      <c r="I70" s="82"/>
      <c r="J70" s="60" t="str">
        <f>IF(ISNUMBER(I70),ROUND(H70*I70,3),"")</f>
        <v/>
      </c>
      <c r="K70" s="61"/>
      <c r="L70" s="76">
        <f>ROUND(H70*K70,2)</f>
        <v>0</v>
      </c>
    </row>
    <row r="71" spans="1:12" s="100" customFormat="1" x14ac:dyDescent="0.35">
      <c r="A71" s="71" t="s">
        <v>5</v>
      </c>
      <c r="B71" s="15"/>
      <c r="C71" s="12"/>
      <c r="D71" s="12"/>
      <c r="E71" s="12"/>
      <c r="F71" s="80"/>
      <c r="G71" s="6"/>
      <c r="H71" s="6"/>
      <c r="I71" s="6"/>
      <c r="J71" s="6"/>
      <c r="K71" s="6"/>
      <c r="L71" s="16"/>
    </row>
    <row r="72" spans="1:12" s="100" customFormat="1" x14ac:dyDescent="0.35">
      <c r="A72" s="71" t="s">
        <v>7</v>
      </c>
      <c r="B72" s="15"/>
      <c r="C72" s="12"/>
      <c r="D72" s="12"/>
      <c r="E72" s="12"/>
      <c r="F72" s="81"/>
      <c r="G72" s="6"/>
      <c r="H72" s="6"/>
      <c r="I72" s="6"/>
      <c r="J72" s="6"/>
      <c r="K72" s="6"/>
      <c r="L72" s="16"/>
    </row>
    <row r="73" spans="1:12" s="100" customFormat="1" ht="10.5" thickBot="1" x14ac:dyDescent="0.4">
      <c r="A73" s="71" t="s">
        <v>8</v>
      </c>
      <c r="B73" s="17"/>
      <c r="C73" s="14"/>
      <c r="D73" s="14"/>
      <c r="E73" s="14"/>
      <c r="F73" s="107" t="s">
        <v>130</v>
      </c>
      <c r="G73" s="7"/>
      <c r="H73" s="7"/>
      <c r="I73" s="7"/>
      <c r="J73" s="7"/>
      <c r="K73" s="7"/>
      <c r="L73" s="18"/>
    </row>
    <row r="74" spans="1:12" s="100" customFormat="1" ht="11" thickBot="1" x14ac:dyDescent="0.4">
      <c r="A74" s="71" t="s">
        <v>6</v>
      </c>
      <c r="B74" s="77">
        <f>1+MAX($B$13:B73)</f>
        <v>16</v>
      </c>
      <c r="C74" s="59" t="s">
        <v>168</v>
      </c>
      <c r="D74" s="78"/>
      <c r="E74" s="59" t="s">
        <v>198</v>
      </c>
      <c r="F74" s="79" t="s">
        <v>169</v>
      </c>
      <c r="G74" s="59" t="s">
        <v>161</v>
      </c>
      <c r="H74" s="60">
        <v>16</v>
      </c>
      <c r="I74" s="82"/>
      <c r="J74" s="60" t="str">
        <f>IF(ISNUMBER(I74),ROUND(H74*I74,3),"")</f>
        <v/>
      </c>
      <c r="K74" s="61"/>
      <c r="L74" s="76">
        <f>ROUND(H74*K74,2)</f>
        <v>0</v>
      </c>
    </row>
    <row r="75" spans="1:12" s="100" customFormat="1" x14ac:dyDescent="0.35">
      <c r="A75" s="71" t="s">
        <v>5</v>
      </c>
      <c r="B75" s="15"/>
      <c r="C75" s="12"/>
      <c r="D75" s="12"/>
      <c r="E75" s="12"/>
      <c r="F75" s="80"/>
      <c r="G75" s="6"/>
      <c r="H75" s="6"/>
      <c r="I75" s="6"/>
      <c r="J75" s="6"/>
      <c r="K75" s="6"/>
      <c r="L75" s="16"/>
    </row>
    <row r="76" spans="1:12" s="100" customFormat="1" x14ac:dyDescent="0.35">
      <c r="A76" s="71" t="s">
        <v>7</v>
      </c>
      <c r="B76" s="15"/>
      <c r="C76" s="12"/>
      <c r="D76" s="12"/>
      <c r="E76" s="12"/>
      <c r="F76" s="81"/>
      <c r="G76" s="6"/>
      <c r="H76" s="6"/>
      <c r="I76" s="6"/>
      <c r="J76" s="6"/>
      <c r="K76" s="6"/>
      <c r="L76" s="16"/>
    </row>
    <row r="77" spans="1:12" s="100" customFormat="1" ht="10.5" thickBot="1" x14ac:dyDescent="0.4">
      <c r="A77" s="71" t="s">
        <v>8</v>
      </c>
      <c r="B77" s="17"/>
      <c r="C77" s="14"/>
      <c r="D77" s="14"/>
      <c r="E77" s="14"/>
      <c r="F77" s="107" t="s">
        <v>130</v>
      </c>
      <c r="G77" s="7"/>
      <c r="H77" s="7"/>
      <c r="I77" s="7"/>
      <c r="J77" s="7"/>
      <c r="K77" s="7"/>
      <c r="L77" s="18"/>
    </row>
    <row r="78" spans="1:12" s="100" customFormat="1" ht="11" thickBot="1" x14ac:dyDescent="0.4">
      <c r="A78" s="71" t="s">
        <v>6</v>
      </c>
      <c r="B78" s="77">
        <f>1+MAX($B$13:B77)</f>
        <v>17</v>
      </c>
      <c r="C78" s="59" t="s">
        <v>170</v>
      </c>
      <c r="D78" s="78"/>
      <c r="E78" s="59" t="s">
        <v>198</v>
      </c>
      <c r="F78" s="79" t="s">
        <v>171</v>
      </c>
      <c r="G78" s="59" t="s">
        <v>138</v>
      </c>
      <c r="H78" s="60">
        <v>160</v>
      </c>
      <c r="I78" s="82"/>
      <c r="J78" s="60" t="str">
        <f>IF(ISNUMBER(I78),ROUND(H78*I78,3),"")</f>
        <v/>
      </c>
      <c r="K78" s="61"/>
      <c r="L78" s="76">
        <f>ROUND(H78*K78,2)</f>
        <v>0</v>
      </c>
    </row>
    <row r="79" spans="1:12" s="100" customFormat="1" x14ac:dyDescent="0.35">
      <c r="A79" s="71" t="s">
        <v>5</v>
      </c>
      <c r="B79" s="15"/>
      <c r="C79" s="12"/>
      <c r="D79" s="12"/>
      <c r="E79" s="12"/>
      <c r="F79" s="80"/>
      <c r="G79" s="6"/>
      <c r="H79" s="6"/>
      <c r="I79" s="6"/>
      <c r="J79" s="6"/>
      <c r="K79" s="6"/>
      <c r="L79" s="16"/>
    </row>
    <row r="80" spans="1:12" s="100" customFormat="1" x14ac:dyDescent="0.35">
      <c r="A80" s="71" t="s">
        <v>7</v>
      </c>
      <c r="B80" s="15"/>
      <c r="C80" s="12"/>
      <c r="D80" s="12"/>
      <c r="E80" s="12"/>
      <c r="F80" s="81" t="s">
        <v>252</v>
      </c>
      <c r="G80" s="6"/>
      <c r="H80" s="6"/>
      <c r="I80" s="6"/>
      <c r="J80" s="6"/>
      <c r="K80" s="6"/>
      <c r="L80" s="16"/>
    </row>
    <row r="81" spans="1:12" s="100" customFormat="1" ht="10.5" thickBot="1" x14ac:dyDescent="0.4">
      <c r="A81" s="71" t="s">
        <v>8</v>
      </c>
      <c r="B81" s="17"/>
      <c r="C81" s="14"/>
      <c r="D81" s="14"/>
      <c r="E81" s="14"/>
      <c r="F81" s="107" t="s">
        <v>130</v>
      </c>
      <c r="G81" s="7"/>
      <c r="H81" s="7"/>
      <c r="I81" s="7"/>
      <c r="J81" s="7"/>
      <c r="K81" s="7"/>
      <c r="L81" s="18"/>
    </row>
    <row r="82" spans="1:12" s="100" customFormat="1" ht="11" thickBot="1" x14ac:dyDescent="0.4">
      <c r="A82" s="71" t="s">
        <v>6</v>
      </c>
      <c r="B82" s="77">
        <f>1+MAX($B$13:B81)</f>
        <v>18</v>
      </c>
      <c r="C82" s="59" t="s">
        <v>172</v>
      </c>
      <c r="D82" s="78"/>
      <c r="E82" s="59" t="s">
        <v>198</v>
      </c>
      <c r="F82" s="79" t="s">
        <v>173</v>
      </c>
      <c r="G82" s="59" t="s">
        <v>140</v>
      </c>
      <c r="H82" s="60">
        <v>2</v>
      </c>
      <c r="I82" s="82"/>
      <c r="J82" s="60" t="str">
        <f>IF(ISNUMBER(I82),ROUND(H82*I82,3),"")</f>
        <v/>
      </c>
      <c r="K82" s="61"/>
      <c r="L82" s="76">
        <f>ROUND(H82*K82,2)</f>
        <v>0</v>
      </c>
    </row>
    <row r="83" spans="1:12" s="100" customFormat="1" x14ac:dyDescent="0.35">
      <c r="A83" s="71" t="s">
        <v>5</v>
      </c>
      <c r="B83" s="15"/>
      <c r="C83" s="12"/>
      <c r="D83" s="12"/>
      <c r="E83" s="12"/>
      <c r="F83" s="80"/>
      <c r="G83" s="6"/>
      <c r="H83" s="6"/>
      <c r="I83" s="6"/>
      <c r="J83" s="6"/>
      <c r="K83" s="6"/>
      <c r="L83" s="16"/>
    </row>
    <row r="84" spans="1:12" s="100" customFormat="1" x14ac:dyDescent="0.35">
      <c r="A84" s="71" t="s">
        <v>7</v>
      </c>
      <c r="B84" s="15"/>
      <c r="C84" s="12"/>
      <c r="D84" s="12"/>
      <c r="E84" s="12"/>
      <c r="F84" s="81" t="s">
        <v>235</v>
      </c>
      <c r="G84" s="6"/>
      <c r="H84" s="6"/>
      <c r="I84" s="6"/>
      <c r="J84" s="6"/>
      <c r="K84" s="6"/>
      <c r="L84" s="16"/>
    </row>
    <row r="85" spans="1:12" s="100" customFormat="1" ht="10.5" thickBot="1" x14ac:dyDescent="0.4">
      <c r="A85" s="71" t="s">
        <v>8</v>
      </c>
      <c r="B85" s="17"/>
      <c r="C85" s="14"/>
      <c r="D85" s="14"/>
      <c r="E85" s="14"/>
      <c r="F85" s="107" t="s">
        <v>130</v>
      </c>
      <c r="G85" s="7"/>
      <c r="H85" s="7"/>
      <c r="I85" s="7"/>
      <c r="J85" s="7"/>
      <c r="K85" s="7"/>
      <c r="L85" s="18"/>
    </row>
    <row r="86" spans="1:12" s="100" customFormat="1" ht="11" thickBot="1" x14ac:dyDescent="0.4">
      <c r="A86" s="71" t="s">
        <v>6</v>
      </c>
      <c r="B86" s="77">
        <f>1+MAX($B$13:B85)</f>
        <v>19</v>
      </c>
      <c r="C86" s="59" t="s">
        <v>254</v>
      </c>
      <c r="D86" s="78"/>
      <c r="E86" s="59" t="s">
        <v>198</v>
      </c>
      <c r="F86" s="79" t="s">
        <v>253</v>
      </c>
      <c r="G86" s="59" t="s">
        <v>140</v>
      </c>
      <c r="H86" s="60">
        <v>2</v>
      </c>
      <c r="I86" s="82"/>
      <c r="J86" s="60" t="str">
        <f>IF(ISNUMBER(I86),ROUND(H86*I86,3),"")</f>
        <v/>
      </c>
      <c r="K86" s="61"/>
      <c r="L86" s="76">
        <f>ROUND(H86*K86,2)</f>
        <v>0</v>
      </c>
    </row>
    <row r="87" spans="1:12" s="100" customFormat="1" x14ac:dyDescent="0.35">
      <c r="A87" s="71" t="s">
        <v>5</v>
      </c>
      <c r="B87" s="15"/>
      <c r="C87" s="12"/>
      <c r="D87" s="12"/>
      <c r="E87" s="12"/>
      <c r="F87" s="80"/>
      <c r="G87" s="6"/>
      <c r="H87" s="6"/>
      <c r="I87" s="6"/>
      <c r="J87" s="6"/>
      <c r="K87" s="6"/>
      <c r="L87" s="16"/>
    </row>
    <row r="88" spans="1:12" s="100" customFormat="1" x14ac:dyDescent="0.35">
      <c r="A88" s="71" t="s">
        <v>7</v>
      </c>
      <c r="B88" s="15"/>
      <c r="C88" s="12"/>
      <c r="D88" s="12"/>
      <c r="E88" s="12"/>
      <c r="F88" s="81" t="s">
        <v>236</v>
      </c>
      <c r="G88" s="6"/>
      <c r="H88" s="6"/>
      <c r="I88" s="6"/>
      <c r="J88" s="6"/>
      <c r="K88" s="6"/>
      <c r="L88" s="16"/>
    </row>
    <row r="89" spans="1:12" s="100" customFormat="1" ht="10.5" thickBot="1" x14ac:dyDescent="0.4">
      <c r="A89" s="71" t="s">
        <v>8</v>
      </c>
      <c r="B89" s="17"/>
      <c r="C89" s="14"/>
      <c r="D89" s="14"/>
      <c r="E89" s="14"/>
      <c r="F89" s="107" t="s">
        <v>130</v>
      </c>
      <c r="G89" s="7"/>
      <c r="H89" s="7"/>
      <c r="I89" s="7"/>
      <c r="J89" s="7"/>
      <c r="K89" s="7"/>
      <c r="L89" s="18"/>
    </row>
    <row r="90" spans="1:12" s="100" customFormat="1" ht="11" thickBot="1" x14ac:dyDescent="0.4">
      <c r="A90" s="71" t="s">
        <v>6</v>
      </c>
      <c r="B90" s="77">
        <f>1+MAX($B$13:B89)</f>
        <v>20</v>
      </c>
      <c r="C90" s="59" t="s">
        <v>174</v>
      </c>
      <c r="D90" s="78"/>
      <c r="E90" s="59" t="s">
        <v>198</v>
      </c>
      <c r="F90" s="79" t="s">
        <v>175</v>
      </c>
      <c r="G90" s="59" t="s">
        <v>176</v>
      </c>
      <c r="H90" s="60">
        <v>4.62</v>
      </c>
      <c r="I90" s="82"/>
      <c r="J90" s="60" t="str">
        <f>IF(ISNUMBER(I90),ROUND(H90*I90,3),"")</f>
        <v/>
      </c>
      <c r="K90" s="61"/>
      <c r="L90" s="76">
        <f>ROUND(H90*K90,2)</f>
        <v>0</v>
      </c>
    </row>
    <row r="91" spans="1:12" s="100" customFormat="1" x14ac:dyDescent="0.35">
      <c r="A91" s="71" t="s">
        <v>5</v>
      </c>
      <c r="B91" s="15"/>
      <c r="C91" s="12"/>
      <c r="D91" s="12"/>
      <c r="E91" s="12"/>
      <c r="F91" s="80"/>
      <c r="G91" s="6"/>
      <c r="H91" s="6"/>
      <c r="I91" s="6"/>
      <c r="J91" s="6"/>
      <c r="K91" s="6"/>
      <c r="L91" s="16"/>
    </row>
    <row r="92" spans="1:12" s="100" customFormat="1" x14ac:dyDescent="0.35">
      <c r="A92" s="71" t="s">
        <v>7</v>
      </c>
      <c r="B92" s="15"/>
      <c r="C92" s="12"/>
      <c r="D92" s="12"/>
      <c r="E92" s="12"/>
      <c r="F92" s="81" t="s">
        <v>266</v>
      </c>
      <c r="G92" s="6"/>
      <c r="H92" s="6"/>
      <c r="I92" s="6"/>
      <c r="J92" s="6"/>
      <c r="K92" s="6"/>
      <c r="L92" s="16"/>
    </row>
    <row r="93" spans="1:12" s="100" customFormat="1" ht="10.5" thickBot="1" x14ac:dyDescent="0.4">
      <c r="A93" s="71" t="s">
        <v>8</v>
      </c>
      <c r="B93" s="17"/>
      <c r="C93" s="14"/>
      <c r="D93" s="14"/>
      <c r="E93" s="14"/>
      <c r="F93" s="107" t="s">
        <v>130</v>
      </c>
      <c r="G93" s="7"/>
      <c r="H93" s="7"/>
      <c r="I93" s="7"/>
      <c r="J93" s="7"/>
      <c r="K93" s="7"/>
      <c r="L93" s="18"/>
    </row>
    <row r="94" spans="1:12" s="100" customFormat="1" ht="20.5" thickBot="1" x14ac:dyDescent="0.4">
      <c r="A94" s="71" t="s">
        <v>6</v>
      </c>
      <c r="B94" s="77">
        <f>1+MAX($B$13:B93)</f>
        <v>21</v>
      </c>
      <c r="C94" s="59" t="s">
        <v>177</v>
      </c>
      <c r="D94" s="78"/>
      <c r="E94" s="59" t="s">
        <v>198</v>
      </c>
      <c r="F94" s="79" t="s">
        <v>178</v>
      </c>
      <c r="G94" s="59" t="s">
        <v>140</v>
      </c>
      <c r="H94" s="60">
        <v>1</v>
      </c>
      <c r="I94" s="82"/>
      <c r="J94" s="60" t="str">
        <f>IF(ISNUMBER(I94),ROUND(H94*I94,3),"")</f>
        <v/>
      </c>
      <c r="K94" s="61"/>
      <c r="L94" s="76">
        <f>ROUND(H94*K94,2)</f>
        <v>0</v>
      </c>
    </row>
    <row r="95" spans="1:12" s="100" customFormat="1" x14ac:dyDescent="0.35">
      <c r="A95" s="71" t="s">
        <v>5</v>
      </c>
      <c r="B95" s="15"/>
      <c r="C95" s="12"/>
      <c r="D95" s="12"/>
      <c r="E95" s="12"/>
      <c r="F95" s="80"/>
      <c r="G95" s="6"/>
      <c r="H95" s="6"/>
      <c r="I95" s="6"/>
      <c r="J95" s="6"/>
      <c r="K95" s="6"/>
      <c r="L95" s="16"/>
    </row>
    <row r="96" spans="1:12" s="100" customFormat="1" x14ac:dyDescent="0.35">
      <c r="A96" s="71" t="s">
        <v>7</v>
      </c>
      <c r="B96" s="15"/>
      <c r="C96" s="12"/>
      <c r="D96" s="12"/>
      <c r="E96" s="12"/>
      <c r="F96" s="81"/>
      <c r="G96" s="6"/>
      <c r="H96" s="6"/>
      <c r="I96" s="6"/>
      <c r="J96" s="6"/>
      <c r="K96" s="6"/>
      <c r="L96" s="16"/>
    </row>
    <row r="97" spans="1:12" s="100" customFormat="1" ht="10.5" thickBot="1" x14ac:dyDescent="0.4">
      <c r="A97" s="71" t="s">
        <v>8</v>
      </c>
      <c r="B97" s="17"/>
      <c r="C97" s="14"/>
      <c r="D97" s="14"/>
      <c r="E97" s="14"/>
      <c r="F97" s="107" t="s">
        <v>130</v>
      </c>
      <c r="G97" s="7"/>
      <c r="H97" s="7"/>
      <c r="I97" s="7"/>
      <c r="J97" s="7"/>
      <c r="K97" s="7"/>
      <c r="L97" s="18"/>
    </row>
    <row r="98" spans="1:12" s="100" customFormat="1" ht="11" thickBot="1" x14ac:dyDescent="0.4">
      <c r="A98" s="71" t="s">
        <v>6</v>
      </c>
      <c r="B98" s="77">
        <f>1+MAX($B$13:B97)</f>
        <v>22</v>
      </c>
      <c r="C98" s="59" t="s">
        <v>179</v>
      </c>
      <c r="D98" s="78"/>
      <c r="E98" s="59" t="s">
        <v>198</v>
      </c>
      <c r="F98" s="79" t="s">
        <v>180</v>
      </c>
      <c r="G98" s="59" t="s">
        <v>140</v>
      </c>
      <c r="H98" s="60">
        <v>1</v>
      </c>
      <c r="I98" s="82"/>
      <c r="J98" s="60" t="str">
        <f>IF(ISNUMBER(I98),ROUND(H98*I98,3),"")</f>
        <v/>
      </c>
      <c r="K98" s="61"/>
      <c r="L98" s="76">
        <f>ROUND(H98*K98,2)</f>
        <v>0</v>
      </c>
    </row>
    <row r="99" spans="1:12" s="100" customFormat="1" x14ac:dyDescent="0.35">
      <c r="A99" s="71" t="s">
        <v>5</v>
      </c>
      <c r="B99" s="15"/>
      <c r="C99" s="12"/>
      <c r="D99" s="12"/>
      <c r="E99" s="12"/>
      <c r="F99" s="80"/>
      <c r="G99" s="6"/>
      <c r="H99" s="6"/>
      <c r="I99" s="6"/>
      <c r="J99" s="6"/>
      <c r="K99" s="6"/>
      <c r="L99" s="16"/>
    </row>
    <row r="100" spans="1:12" s="100" customFormat="1" x14ac:dyDescent="0.35">
      <c r="A100" s="71" t="s">
        <v>7</v>
      </c>
      <c r="B100" s="15"/>
      <c r="C100" s="12"/>
      <c r="D100" s="12"/>
      <c r="E100" s="12"/>
      <c r="F100" s="81"/>
      <c r="G100" s="6"/>
      <c r="H100" s="6"/>
      <c r="I100" s="6"/>
      <c r="J100" s="6"/>
      <c r="K100" s="6"/>
      <c r="L100" s="16"/>
    </row>
    <row r="101" spans="1:12" s="100" customFormat="1" ht="10.5" thickBot="1" x14ac:dyDescent="0.4">
      <c r="A101" s="71" t="s">
        <v>8</v>
      </c>
      <c r="B101" s="17"/>
      <c r="C101" s="14"/>
      <c r="D101" s="14"/>
      <c r="E101" s="14"/>
      <c r="F101" s="107" t="s">
        <v>130</v>
      </c>
      <c r="G101" s="7"/>
      <c r="H101" s="7"/>
      <c r="I101" s="7"/>
      <c r="J101" s="7"/>
      <c r="K101" s="7"/>
      <c r="L101" s="18"/>
    </row>
    <row r="102" spans="1:12" s="123" customFormat="1" ht="11" thickBot="1" x14ac:dyDescent="0.4">
      <c r="A102" s="118" t="s">
        <v>6</v>
      </c>
      <c r="B102" s="124">
        <f>1+MAX($B$13:B101)</f>
        <v>23</v>
      </c>
      <c r="C102" s="125" t="s">
        <v>181</v>
      </c>
      <c r="D102" s="126"/>
      <c r="E102" s="125" t="s">
        <v>198</v>
      </c>
      <c r="F102" s="79" t="s">
        <v>182</v>
      </c>
      <c r="G102" s="125" t="s">
        <v>140</v>
      </c>
      <c r="H102" s="127">
        <v>1</v>
      </c>
      <c r="I102" s="128"/>
      <c r="J102" s="127" t="str">
        <f>IF(ISNUMBER(I102),ROUND(H102*I102,3),"")</f>
        <v/>
      </c>
      <c r="K102" s="61"/>
      <c r="L102" s="76">
        <f>ROUND(H102*K102,2)</f>
        <v>0</v>
      </c>
    </row>
    <row r="103" spans="1:12" s="123" customFormat="1" x14ac:dyDescent="0.35">
      <c r="A103" s="118" t="s">
        <v>5</v>
      </c>
      <c r="B103" s="129"/>
      <c r="C103" s="130"/>
      <c r="D103" s="130"/>
      <c r="E103" s="130"/>
      <c r="F103" s="80"/>
      <c r="G103" s="131"/>
      <c r="H103" s="131"/>
      <c r="I103" s="131"/>
      <c r="J103" s="131"/>
      <c r="K103" s="131"/>
      <c r="L103" s="132"/>
    </row>
    <row r="104" spans="1:12" s="123" customFormat="1" x14ac:dyDescent="0.35">
      <c r="A104" s="118" t="s">
        <v>7</v>
      </c>
      <c r="B104" s="129"/>
      <c r="C104" s="130"/>
      <c r="D104" s="130"/>
      <c r="E104" s="130"/>
      <c r="F104" s="81"/>
      <c r="G104" s="131"/>
      <c r="H104" s="131"/>
      <c r="I104" s="131"/>
      <c r="J104" s="131"/>
      <c r="K104" s="131"/>
      <c r="L104" s="132"/>
    </row>
    <row r="105" spans="1:12" s="123" customFormat="1" ht="10.5" thickBot="1" x14ac:dyDescent="0.4">
      <c r="A105" s="118" t="s">
        <v>8</v>
      </c>
      <c r="B105" s="119"/>
      <c r="C105" s="120"/>
      <c r="D105" s="120"/>
      <c r="E105" s="120"/>
      <c r="F105" s="107" t="s">
        <v>130</v>
      </c>
      <c r="G105" s="121"/>
      <c r="H105" s="121"/>
      <c r="I105" s="121"/>
      <c r="J105" s="121"/>
      <c r="K105" s="121"/>
      <c r="L105" s="122"/>
    </row>
    <row r="106" spans="1:12" ht="13.5" thickBot="1" x14ac:dyDescent="0.25">
      <c r="A106" s="110" t="s">
        <v>82</v>
      </c>
      <c r="B106" s="111" t="s">
        <v>183</v>
      </c>
      <c r="C106" s="117" t="str">
        <f xml:space="preserve"> CONCATENATE("za Díl ",C13)</f>
        <v>za Díl 74</v>
      </c>
      <c r="D106" s="113"/>
      <c r="E106" s="113"/>
      <c r="F106" s="112" t="s">
        <v>217</v>
      </c>
      <c r="G106" s="114"/>
      <c r="H106" s="114"/>
      <c r="I106" s="114"/>
      <c r="J106" s="115"/>
      <c r="K106" s="114"/>
      <c r="L106" s="116">
        <f>SUM(L14:L105)</f>
        <v>0</v>
      </c>
    </row>
    <row r="107" spans="1:12" ht="13.5" thickBot="1" x14ac:dyDescent="0.25">
      <c r="A107" s="70" t="s">
        <v>29</v>
      </c>
      <c r="B107" s="101" t="s">
        <v>19</v>
      </c>
      <c r="C107" s="102" t="s">
        <v>220</v>
      </c>
      <c r="D107" s="103"/>
      <c r="E107" s="103"/>
      <c r="F107" s="102" t="s">
        <v>219</v>
      </c>
      <c r="G107" s="104"/>
      <c r="H107" s="104"/>
      <c r="I107" s="104"/>
      <c r="J107" s="105"/>
      <c r="K107" s="104"/>
      <c r="L107" s="106"/>
    </row>
    <row r="108" spans="1:12" ht="11" thickBot="1" x14ac:dyDescent="0.25">
      <c r="A108" s="71" t="s">
        <v>6</v>
      </c>
      <c r="B108" s="77">
        <f>1+MAX($B$13:B107)</f>
        <v>24</v>
      </c>
      <c r="C108" s="59" t="s">
        <v>184</v>
      </c>
      <c r="D108" s="78"/>
      <c r="E108" s="59" t="s">
        <v>198</v>
      </c>
      <c r="F108" s="79" t="s">
        <v>185</v>
      </c>
      <c r="G108" s="59" t="s">
        <v>138</v>
      </c>
      <c r="H108" s="60">
        <v>12</v>
      </c>
      <c r="I108" s="82"/>
      <c r="J108" s="60" t="str">
        <f>IF(ISNUMBER(I108),ROUND(H108*I108,3),"")</f>
        <v/>
      </c>
      <c r="K108" s="61"/>
      <c r="L108" s="76">
        <f>ROUND(H108*K108,2)</f>
        <v>0</v>
      </c>
    </row>
    <row r="109" spans="1:12" x14ac:dyDescent="0.2">
      <c r="A109" s="71" t="s">
        <v>5</v>
      </c>
      <c r="B109" s="15"/>
      <c r="C109" s="12"/>
      <c r="D109" s="12"/>
      <c r="E109" s="12"/>
      <c r="F109" s="80"/>
      <c r="G109" s="6"/>
      <c r="H109" s="6"/>
      <c r="I109" s="6"/>
      <c r="J109" s="6"/>
      <c r="K109" s="6"/>
      <c r="L109" s="16"/>
    </row>
    <row r="110" spans="1:12" x14ac:dyDescent="0.2">
      <c r="A110" s="71" t="s">
        <v>7</v>
      </c>
      <c r="B110" s="15"/>
      <c r="C110" s="12"/>
      <c r="D110" s="12"/>
      <c r="E110" s="12"/>
      <c r="F110" s="81" t="s">
        <v>255</v>
      </c>
      <c r="G110" s="6"/>
      <c r="H110" s="6"/>
      <c r="I110" s="6"/>
      <c r="J110" s="6"/>
      <c r="K110" s="6"/>
      <c r="L110" s="16"/>
    </row>
    <row r="111" spans="1:12" ht="10.5" thickBot="1" x14ac:dyDescent="0.25">
      <c r="A111" s="71" t="s">
        <v>8</v>
      </c>
      <c r="B111" s="17"/>
      <c r="C111" s="14"/>
      <c r="D111" s="14"/>
      <c r="E111" s="14"/>
      <c r="F111" s="107" t="s">
        <v>130</v>
      </c>
      <c r="G111" s="7"/>
      <c r="H111" s="7"/>
      <c r="I111" s="7"/>
      <c r="J111" s="7"/>
      <c r="K111" s="7"/>
      <c r="L111" s="18"/>
    </row>
    <row r="112" spans="1:12" ht="11" thickBot="1" x14ac:dyDescent="0.25">
      <c r="A112" s="71" t="s">
        <v>6</v>
      </c>
      <c r="B112" s="77">
        <f>1+MAX($B$13:B111)</f>
        <v>25</v>
      </c>
      <c r="C112" s="59" t="s">
        <v>186</v>
      </c>
      <c r="D112" s="78"/>
      <c r="E112" s="59" t="s">
        <v>198</v>
      </c>
      <c r="F112" s="79" t="s">
        <v>187</v>
      </c>
      <c r="G112" s="59" t="s">
        <v>140</v>
      </c>
      <c r="H112" s="60">
        <v>8</v>
      </c>
      <c r="I112" s="82"/>
      <c r="J112" s="60" t="str">
        <f>IF(ISNUMBER(I112),ROUND(H112*I112,3),"")</f>
        <v/>
      </c>
      <c r="K112" s="61"/>
      <c r="L112" s="76">
        <f>ROUND(H112*K112,2)</f>
        <v>0</v>
      </c>
    </row>
    <row r="113" spans="1:12" x14ac:dyDescent="0.2">
      <c r="A113" s="71" t="s">
        <v>5</v>
      </c>
      <c r="B113" s="15"/>
      <c r="C113" s="12"/>
      <c r="D113" s="12"/>
      <c r="E113" s="12"/>
      <c r="F113" s="80"/>
      <c r="G113" s="6"/>
      <c r="H113" s="6"/>
      <c r="I113" s="6"/>
      <c r="J113" s="6"/>
      <c r="K113" s="6"/>
      <c r="L113" s="16"/>
    </row>
    <row r="114" spans="1:12" x14ac:dyDescent="0.2">
      <c r="A114" s="71" t="s">
        <v>7</v>
      </c>
      <c r="B114" s="15"/>
      <c r="C114" s="12"/>
      <c r="D114" s="12"/>
      <c r="E114" s="12"/>
      <c r="F114" s="81" t="s">
        <v>256</v>
      </c>
      <c r="G114" s="6"/>
      <c r="H114" s="6"/>
      <c r="I114" s="6"/>
      <c r="J114" s="6"/>
      <c r="K114" s="6"/>
      <c r="L114" s="16"/>
    </row>
    <row r="115" spans="1:12" ht="10.5" thickBot="1" x14ac:dyDescent="0.25">
      <c r="A115" s="71" t="s">
        <v>8</v>
      </c>
      <c r="B115" s="17"/>
      <c r="C115" s="14"/>
      <c r="D115" s="14"/>
      <c r="E115" s="14"/>
      <c r="F115" s="107" t="s">
        <v>130</v>
      </c>
      <c r="G115" s="7"/>
      <c r="H115" s="7"/>
      <c r="I115" s="7"/>
      <c r="J115" s="7"/>
      <c r="K115" s="7"/>
      <c r="L115" s="18"/>
    </row>
    <row r="116" spans="1:12" ht="13.5" customHeight="1" thickBot="1" x14ac:dyDescent="0.25">
      <c r="A116" s="71" t="s">
        <v>6</v>
      </c>
      <c r="B116" s="77">
        <f>1+MAX($B$13:B115)</f>
        <v>26</v>
      </c>
      <c r="C116" s="59" t="s">
        <v>262</v>
      </c>
      <c r="D116" s="78"/>
      <c r="E116" s="59" t="s">
        <v>198</v>
      </c>
      <c r="F116" s="79" t="s">
        <v>263</v>
      </c>
      <c r="G116" s="59" t="s">
        <v>140</v>
      </c>
      <c r="H116" s="60">
        <v>24</v>
      </c>
      <c r="I116" s="82"/>
      <c r="J116" s="60" t="s">
        <v>264</v>
      </c>
      <c r="K116" s="61"/>
      <c r="L116" s="76">
        <f>ROUND((ROUND(H116,3))*(ROUND(K116,2)),2)</f>
        <v>0</v>
      </c>
    </row>
    <row r="117" spans="1:12" ht="12.75" customHeight="1" x14ac:dyDescent="0.2">
      <c r="A117" s="71" t="s">
        <v>5</v>
      </c>
      <c r="B117" s="15"/>
      <c r="C117" s="12"/>
      <c r="D117" s="12"/>
      <c r="E117" s="12"/>
      <c r="F117" s="80"/>
      <c r="G117" s="6"/>
      <c r="H117" s="6"/>
      <c r="I117" s="6"/>
      <c r="J117" s="6"/>
      <c r="K117" s="6"/>
      <c r="L117" s="16"/>
    </row>
    <row r="118" spans="1:12" ht="12.75" customHeight="1" x14ac:dyDescent="0.2">
      <c r="A118" s="71" t="s">
        <v>7</v>
      </c>
      <c r="B118" s="15"/>
      <c r="C118" s="12"/>
      <c r="D118" s="12"/>
      <c r="E118" s="12"/>
      <c r="F118" s="81" t="s">
        <v>265</v>
      </c>
      <c r="G118" s="6"/>
      <c r="H118" s="6"/>
      <c r="I118" s="6"/>
      <c r="J118" s="6"/>
      <c r="K118" s="6"/>
      <c r="L118" s="16"/>
    </row>
    <row r="119" spans="1:12" ht="12.75" customHeight="1" thickBot="1" x14ac:dyDescent="0.25">
      <c r="A119" s="71" t="s">
        <v>8</v>
      </c>
      <c r="B119" s="17"/>
      <c r="C119" s="14"/>
      <c r="D119" s="14"/>
      <c r="E119" s="14"/>
      <c r="F119" s="107" t="s">
        <v>130</v>
      </c>
      <c r="G119" s="7"/>
      <c r="H119" s="7"/>
      <c r="I119" s="7"/>
      <c r="J119" s="7"/>
      <c r="K119" s="7"/>
      <c r="L119" s="18"/>
    </row>
    <row r="120" spans="1:12" ht="11" thickBot="1" x14ac:dyDescent="0.25">
      <c r="A120" s="71" t="s">
        <v>6</v>
      </c>
      <c r="B120" s="77">
        <f>1+MAX($B$13:B119)</f>
        <v>27</v>
      </c>
      <c r="C120" s="59" t="s">
        <v>233</v>
      </c>
      <c r="D120" s="78"/>
      <c r="E120" s="125" t="s">
        <v>237</v>
      </c>
      <c r="F120" s="79" t="s">
        <v>231</v>
      </c>
      <c r="G120" s="59" t="s">
        <v>161</v>
      </c>
      <c r="H120" s="60">
        <v>16</v>
      </c>
      <c r="I120" s="82"/>
      <c r="J120" s="60" t="str">
        <f>IF(ISNUMBER(I120),ROUND(H120*I120,3),"")</f>
        <v/>
      </c>
      <c r="K120" s="61"/>
      <c r="L120" s="76">
        <f>ROUND(H120*K120,2)</f>
        <v>0</v>
      </c>
    </row>
    <row r="121" spans="1:12" x14ac:dyDescent="0.2">
      <c r="A121" s="71" t="s">
        <v>5</v>
      </c>
      <c r="B121" s="15"/>
      <c r="C121" s="12"/>
      <c r="D121" s="12"/>
      <c r="E121" s="12"/>
      <c r="F121" s="80"/>
      <c r="G121" s="6"/>
      <c r="H121" s="6"/>
      <c r="I121" s="6"/>
      <c r="J121" s="6"/>
      <c r="K121" s="6"/>
      <c r="L121" s="16"/>
    </row>
    <row r="122" spans="1:12" x14ac:dyDescent="0.2">
      <c r="A122" s="71" t="s">
        <v>7</v>
      </c>
      <c r="B122" s="15"/>
      <c r="C122" s="12"/>
      <c r="D122" s="12"/>
      <c r="E122" s="12"/>
      <c r="F122" s="81"/>
      <c r="G122" s="6"/>
      <c r="H122" s="6"/>
      <c r="I122" s="6"/>
      <c r="J122" s="6"/>
      <c r="K122" s="6"/>
      <c r="L122" s="16"/>
    </row>
    <row r="123" spans="1:12" ht="100.5" thickBot="1" x14ac:dyDescent="0.25">
      <c r="A123" s="71" t="s">
        <v>8</v>
      </c>
      <c r="B123" s="17"/>
      <c r="C123" s="14"/>
      <c r="D123" s="14"/>
      <c r="E123" s="14"/>
      <c r="F123" s="107" t="s">
        <v>232</v>
      </c>
      <c r="G123" s="7"/>
      <c r="H123" s="7"/>
      <c r="I123" s="7"/>
      <c r="J123" s="7"/>
      <c r="K123" s="7"/>
      <c r="L123" s="18"/>
    </row>
    <row r="124" spans="1:12" ht="11" thickBot="1" x14ac:dyDescent="0.25">
      <c r="A124" s="71" t="s">
        <v>6</v>
      </c>
      <c r="B124" s="77">
        <f>1+MAX($B$13:B123)</f>
        <v>28</v>
      </c>
      <c r="C124" s="59" t="s">
        <v>189</v>
      </c>
      <c r="D124" s="78"/>
      <c r="E124" s="59" t="s">
        <v>198</v>
      </c>
      <c r="F124" s="79" t="s">
        <v>190</v>
      </c>
      <c r="G124" s="59" t="s">
        <v>191</v>
      </c>
      <c r="H124" s="60">
        <v>0.15</v>
      </c>
      <c r="I124" s="82"/>
      <c r="J124" s="60" t="str">
        <f>IF(ISNUMBER(I124),ROUND(H124*I124,3),"")</f>
        <v/>
      </c>
      <c r="K124" s="61"/>
      <c r="L124" s="76">
        <f>ROUND(H124*K124,2)</f>
        <v>0</v>
      </c>
    </row>
    <row r="125" spans="1:12" x14ac:dyDescent="0.2">
      <c r="A125" s="71" t="s">
        <v>5</v>
      </c>
      <c r="B125" s="15"/>
      <c r="C125" s="12"/>
      <c r="D125" s="12"/>
      <c r="E125" s="12"/>
      <c r="F125" s="80"/>
      <c r="G125" s="6"/>
      <c r="H125" s="6"/>
      <c r="I125" s="6"/>
      <c r="J125" s="6"/>
      <c r="K125" s="6"/>
      <c r="L125" s="16"/>
    </row>
    <row r="126" spans="1:12" x14ac:dyDescent="0.2">
      <c r="A126" s="71" t="s">
        <v>7</v>
      </c>
      <c r="B126" s="15"/>
      <c r="C126" s="12"/>
      <c r="D126" s="12"/>
      <c r="E126" s="12"/>
      <c r="F126" s="81"/>
      <c r="G126" s="6"/>
      <c r="H126" s="6"/>
      <c r="I126" s="6"/>
      <c r="J126" s="6"/>
      <c r="K126" s="6"/>
      <c r="L126" s="16"/>
    </row>
    <row r="127" spans="1:12" ht="10.5" thickBot="1" x14ac:dyDescent="0.25">
      <c r="A127" s="71" t="s">
        <v>8</v>
      </c>
      <c r="B127" s="17"/>
      <c r="C127" s="14"/>
      <c r="D127" s="14"/>
      <c r="E127" s="14"/>
      <c r="F127" s="107" t="s">
        <v>130</v>
      </c>
      <c r="G127" s="7"/>
      <c r="H127" s="7"/>
      <c r="I127" s="7"/>
      <c r="J127" s="7"/>
      <c r="K127" s="7"/>
      <c r="L127" s="18"/>
    </row>
    <row r="128" spans="1:12" ht="11" thickBot="1" x14ac:dyDescent="0.25">
      <c r="A128" s="71" t="s">
        <v>6</v>
      </c>
      <c r="B128" s="77">
        <f>1+MAX($B$13:B127)</f>
        <v>29</v>
      </c>
      <c r="C128" s="59" t="s">
        <v>192</v>
      </c>
      <c r="D128" s="78"/>
      <c r="E128" s="59" t="s">
        <v>198</v>
      </c>
      <c r="F128" s="79" t="s">
        <v>193</v>
      </c>
      <c r="G128" s="59" t="s">
        <v>140</v>
      </c>
      <c r="H128" s="60">
        <v>24</v>
      </c>
      <c r="I128" s="82"/>
      <c r="J128" s="60" t="str">
        <f>IF(ISNUMBER(I128),ROUND(H128*I128,3),"")</f>
        <v/>
      </c>
      <c r="K128" s="61"/>
      <c r="L128" s="76">
        <f>ROUND(H128*K128,2)</f>
        <v>0</v>
      </c>
    </row>
    <row r="129" spans="1:13" x14ac:dyDescent="0.2">
      <c r="A129" s="71" t="s">
        <v>5</v>
      </c>
      <c r="B129" s="15"/>
      <c r="C129" s="12"/>
      <c r="D129" s="12"/>
      <c r="E129" s="12"/>
      <c r="F129" s="80"/>
      <c r="G129" s="6"/>
      <c r="H129" s="6"/>
      <c r="I129" s="6"/>
      <c r="J129" s="6"/>
      <c r="K129" s="6"/>
      <c r="L129" s="16"/>
    </row>
    <row r="130" spans="1:13" x14ac:dyDescent="0.2">
      <c r="A130" s="71" t="s">
        <v>7</v>
      </c>
      <c r="B130" s="15"/>
      <c r="C130" s="12"/>
      <c r="D130" s="12"/>
      <c r="E130" s="12"/>
      <c r="F130" s="81"/>
      <c r="G130" s="6"/>
      <c r="H130" s="6"/>
      <c r="I130" s="6"/>
      <c r="J130" s="6"/>
      <c r="K130" s="6"/>
      <c r="L130" s="16"/>
    </row>
    <row r="131" spans="1:13" ht="10.5" thickBot="1" x14ac:dyDescent="0.25">
      <c r="A131" s="71" t="s">
        <v>8</v>
      </c>
      <c r="B131" s="17"/>
      <c r="C131" s="14"/>
      <c r="D131" s="14"/>
      <c r="E131" s="14"/>
      <c r="F131" s="107" t="s">
        <v>130</v>
      </c>
      <c r="G131" s="7"/>
      <c r="H131" s="7"/>
      <c r="I131" s="7"/>
      <c r="J131" s="7"/>
      <c r="K131" s="7"/>
      <c r="L131" s="18"/>
    </row>
    <row r="132" spans="1:13" ht="13.5" thickBot="1" x14ac:dyDescent="0.25">
      <c r="A132" s="110" t="s">
        <v>82</v>
      </c>
      <c r="B132" s="111" t="s">
        <v>183</v>
      </c>
      <c r="C132" s="117" t="str">
        <f xml:space="preserve"> CONCATENATE("za Díl ",C107)</f>
        <v>za Díl 70</v>
      </c>
      <c r="D132" s="113"/>
      <c r="E132" s="113"/>
      <c r="F132" s="112" t="s">
        <v>219</v>
      </c>
      <c r="G132" s="114"/>
      <c r="H132" s="114"/>
      <c r="I132" s="114"/>
      <c r="J132" s="115"/>
      <c r="K132" s="114"/>
      <c r="L132" s="116">
        <f>SUM(L108:L131)</f>
        <v>0</v>
      </c>
    </row>
    <row r="133" spans="1:13" ht="13.5" thickBot="1" x14ac:dyDescent="0.25">
      <c r="A133" s="70" t="s">
        <v>29</v>
      </c>
      <c r="B133" s="101" t="s">
        <v>19</v>
      </c>
      <c r="C133" s="102" t="s">
        <v>222</v>
      </c>
      <c r="D133" s="103"/>
      <c r="E133" s="103"/>
      <c r="F133" s="102" t="s">
        <v>221</v>
      </c>
      <c r="G133" s="104"/>
      <c r="H133" s="104"/>
      <c r="I133" s="104"/>
      <c r="J133" s="105"/>
      <c r="K133" s="104"/>
      <c r="L133" s="106"/>
    </row>
    <row r="134" spans="1:13" ht="11" thickBot="1" x14ac:dyDescent="0.25">
      <c r="A134" s="71" t="s">
        <v>6</v>
      </c>
      <c r="B134" s="77">
        <f>1+MAX($B$13:B133)</f>
        <v>30</v>
      </c>
      <c r="C134" s="59" t="s">
        <v>194</v>
      </c>
      <c r="D134" s="78"/>
      <c r="E134" s="59" t="s">
        <v>198</v>
      </c>
      <c r="F134" s="79" t="s">
        <v>195</v>
      </c>
      <c r="G134" s="59" t="s">
        <v>188</v>
      </c>
      <c r="H134" s="60">
        <v>2.2400000000000002</v>
      </c>
      <c r="I134" s="82"/>
      <c r="J134" s="60" t="str">
        <f>IF(ISNUMBER(I134),ROUND(H134*I134,3),"")</f>
        <v/>
      </c>
      <c r="K134" s="61"/>
      <c r="L134" s="76">
        <f>ROUND(H134*K134,2)</f>
        <v>0</v>
      </c>
      <c r="M134" s="134"/>
    </row>
    <row r="135" spans="1:13" x14ac:dyDescent="0.2">
      <c r="A135" s="71" t="s">
        <v>5</v>
      </c>
      <c r="B135" s="15"/>
      <c r="C135" s="12"/>
      <c r="D135" s="12"/>
      <c r="E135" s="12"/>
      <c r="F135" s="80"/>
      <c r="G135" s="6"/>
      <c r="H135" s="6"/>
      <c r="I135" s="6"/>
      <c r="J135" s="6"/>
      <c r="K135" s="6"/>
      <c r="L135" s="16"/>
    </row>
    <row r="136" spans="1:13" ht="20" x14ac:dyDescent="0.2">
      <c r="A136" s="71" t="s">
        <v>7</v>
      </c>
      <c r="B136" s="15"/>
      <c r="C136" s="12"/>
      <c r="D136" s="12"/>
      <c r="E136" s="12"/>
      <c r="F136" s="81" t="s">
        <v>257</v>
      </c>
      <c r="G136" s="6"/>
      <c r="H136" s="6"/>
      <c r="I136" s="6"/>
      <c r="J136" s="6"/>
      <c r="K136" s="6"/>
      <c r="L136" s="16"/>
    </row>
    <row r="137" spans="1:13" ht="10.5" thickBot="1" x14ac:dyDescent="0.25">
      <c r="A137" s="71" t="s">
        <v>8</v>
      </c>
      <c r="B137" s="17"/>
      <c r="C137" s="14"/>
      <c r="D137" s="14"/>
      <c r="E137" s="14"/>
      <c r="F137" s="107" t="s">
        <v>197</v>
      </c>
      <c r="G137" s="7"/>
      <c r="H137" s="7"/>
      <c r="I137" s="7"/>
      <c r="J137" s="7"/>
      <c r="K137" s="7"/>
      <c r="L137" s="18"/>
    </row>
    <row r="138" spans="1:13" ht="11" thickBot="1" x14ac:dyDescent="0.25">
      <c r="A138" s="71" t="s">
        <v>6</v>
      </c>
      <c r="B138" s="77">
        <f>1+MAX($B$13:B137)</f>
        <v>31</v>
      </c>
      <c r="C138" s="59" t="s">
        <v>199</v>
      </c>
      <c r="D138" s="78"/>
      <c r="E138" s="59" t="s">
        <v>198</v>
      </c>
      <c r="F138" s="79" t="s">
        <v>200</v>
      </c>
      <c r="G138" s="59" t="s">
        <v>188</v>
      </c>
      <c r="H138" s="60">
        <v>0.375</v>
      </c>
      <c r="I138" s="82"/>
      <c r="J138" s="60" t="str">
        <f>IF(ISNUMBER(I138),ROUND(H138*I138,3),"")</f>
        <v/>
      </c>
      <c r="K138" s="61"/>
      <c r="L138" s="76">
        <f>ROUND(H138*K138,2)</f>
        <v>0</v>
      </c>
    </row>
    <row r="139" spans="1:13" x14ac:dyDescent="0.2">
      <c r="A139" s="71" t="s">
        <v>5</v>
      </c>
      <c r="B139" s="15"/>
      <c r="C139" s="12"/>
      <c r="D139" s="12"/>
      <c r="E139" s="12"/>
      <c r="F139" s="80"/>
      <c r="G139" s="6"/>
      <c r="H139" s="6"/>
      <c r="I139" s="6"/>
      <c r="J139" s="6"/>
      <c r="K139" s="6"/>
      <c r="L139" s="16"/>
    </row>
    <row r="140" spans="1:13" ht="20" x14ac:dyDescent="0.2">
      <c r="A140" s="71" t="s">
        <v>7</v>
      </c>
      <c r="B140" s="15"/>
      <c r="C140" s="12"/>
      <c r="D140" s="12"/>
      <c r="E140" s="12"/>
      <c r="F140" s="81" t="s">
        <v>258</v>
      </c>
      <c r="G140" s="6"/>
      <c r="H140" s="6"/>
      <c r="I140" s="6"/>
      <c r="J140" s="6"/>
      <c r="K140" s="6"/>
      <c r="L140" s="16"/>
    </row>
    <row r="141" spans="1:13" ht="10.5" thickBot="1" x14ac:dyDescent="0.25">
      <c r="A141" s="71" t="s">
        <v>8</v>
      </c>
      <c r="B141" s="17"/>
      <c r="C141" s="14"/>
      <c r="D141" s="14"/>
      <c r="E141" s="14"/>
      <c r="F141" s="107" t="s">
        <v>130</v>
      </c>
      <c r="G141" s="7"/>
      <c r="H141" s="7"/>
      <c r="I141" s="7"/>
      <c r="J141" s="7"/>
      <c r="K141" s="7"/>
      <c r="L141" s="18"/>
    </row>
    <row r="142" spans="1:13" ht="11" thickBot="1" x14ac:dyDescent="0.25">
      <c r="A142" s="71" t="s">
        <v>6</v>
      </c>
      <c r="B142" s="77">
        <f>1+MAX($B$13:B141)</f>
        <v>32</v>
      </c>
      <c r="C142" s="59" t="s">
        <v>201</v>
      </c>
      <c r="D142" s="78"/>
      <c r="E142" s="59" t="s">
        <v>198</v>
      </c>
      <c r="F142" s="79" t="s">
        <v>202</v>
      </c>
      <c r="G142" s="59" t="s">
        <v>188</v>
      </c>
      <c r="H142" s="60">
        <v>1.5</v>
      </c>
      <c r="I142" s="82"/>
      <c r="J142" s="60" t="str">
        <f>IF(ISNUMBER(I142),ROUND(H142*I142,3),"")</f>
        <v/>
      </c>
      <c r="K142" s="61"/>
      <c r="L142" s="76">
        <f>ROUND(H142*K142,2)</f>
        <v>0</v>
      </c>
    </row>
    <row r="143" spans="1:13" x14ac:dyDescent="0.2">
      <c r="A143" s="71" t="s">
        <v>5</v>
      </c>
      <c r="B143" s="15"/>
      <c r="C143" s="12"/>
      <c r="D143" s="12"/>
      <c r="E143" s="12"/>
      <c r="F143" s="80"/>
      <c r="G143" s="6"/>
      <c r="H143" s="6"/>
      <c r="I143" s="6"/>
      <c r="J143" s="6"/>
      <c r="K143" s="6"/>
      <c r="L143" s="16"/>
    </row>
    <row r="144" spans="1:13" ht="20" x14ac:dyDescent="0.2">
      <c r="A144" s="71" t="s">
        <v>7</v>
      </c>
      <c r="B144" s="15"/>
      <c r="C144" s="12"/>
      <c r="D144" s="12"/>
      <c r="E144" s="12"/>
      <c r="F144" s="81" t="s">
        <v>238</v>
      </c>
      <c r="G144" s="6"/>
      <c r="H144" s="6"/>
      <c r="I144" s="6"/>
      <c r="J144" s="6"/>
      <c r="K144" s="6"/>
      <c r="L144" s="16"/>
    </row>
    <row r="145" spans="1:12" ht="10.5" thickBot="1" x14ac:dyDescent="0.25">
      <c r="A145" s="71" t="s">
        <v>8</v>
      </c>
      <c r="B145" s="17"/>
      <c r="C145" s="14"/>
      <c r="D145" s="14"/>
      <c r="E145" s="14"/>
      <c r="F145" s="107" t="s">
        <v>130</v>
      </c>
      <c r="G145" s="7"/>
      <c r="H145" s="7"/>
      <c r="I145" s="7"/>
      <c r="J145" s="7"/>
      <c r="K145" s="7"/>
      <c r="L145" s="18"/>
    </row>
    <row r="146" spans="1:12" ht="11" thickBot="1" x14ac:dyDescent="0.25">
      <c r="A146" s="71" t="s">
        <v>6</v>
      </c>
      <c r="B146" s="77">
        <f>1+MAX($B$13:B145)</f>
        <v>33</v>
      </c>
      <c r="C146" s="59" t="s">
        <v>203</v>
      </c>
      <c r="D146" s="78"/>
      <c r="E146" s="59" t="s">
        <v>198</v>
      </c>
      <c r="F146" s="79" t="s">
        <v>204</v>
      </c>
      <c r="G146" s="59" t="s">
        <v>188</v>
      </c>
      <c r="H146" s="60">
        <v>12</v>
      </c>
      <c r="I146" s="82"/>
      <c r="J146" s="60" t="str">
        <f>IF(ISNUMBER(I146),ROUND(H146*I146,3),"")</f>
        <v/>
      </c>
      <c r="K146" s="61"/>
      <c r="L146" s="76">
        <f>ROUND(H146*K146,2)</f>
        <v>0</v>
      </c>
    </row>
    <row r="147" spans="1:12" x14ac:dyDescent="0.2">
      <c r="A147" s="71" t="s">
        <v>5</v>
      </c>
      <c r="B147" s="15"/>
      <c r="C147" s="12"/>
      <c r="D147" s="12"/>
      <c r="E147" s="12"/>
      <c r="F147" s="80"/>
      <c r="G147" s="6"/>
      <c r="H147" s="6"/>
      <c r="I147" s="6"/>
      <c r="J147" s="6"/>
      <c r="K147" s="6"/>
      <c r="L147" s="16"/>
    </row>
    <row r="148" spans="1:12" x14ac:dyDescent="0.2">
      <c r="A148" s="71" t="s">
        <v>7</v>
      </c>
      <c r="B148" s="15"/>
      <c r="C148" s="12"/>
      <c r="D148" s="12"/>
      <c r="E148" s="12"/>
      <c r="F148" s="81" t="s">
        <v>267</v>
      </c>
      <c r="G148" s="6"/>
      <c r="H148" s="6"/>
      <c r="I148" s="6"/>
      <c r="J148" s="6"/>
      <c r="K148" s="6"/>
      <c r="L148" s="16"/>
    </row>
    <row r="149" spans="1:12" ht="10.5" thickBot="1" x14ac:dyDescent="0.25">
      <c r="A149" s="71" t="s">
        <v>8</v>
      </c>
      <c r="B149" s="17"/>
      <c r="C149" s="14"/>
      <c r="D149" s="14"/>
      <c r="E149" s="14"/>
      <c r="F149" s="107" t="s">
        <v>130</v>
      </c>
      <c r="G149" s="7"/>
      <c r="H149" s="7"/>
      <c r="I149" s="7"/>
      <c r="J149" s="7"/>
      <c r="K149" s="7"/>
      <c r="L149" s="18"/>
    </row>
    <row r="150" spans="1:12" ht="13.5" thickBot="1" x14ac:dyDescent="0.25">
      <c r="A150" s="110" t="s">
        <v>82</v>
      </c>
      <c r="B150" s="111" t="s">
        <v>183</v>
      </c>
      <c r="C150" s="117" t="str">
        <f xml:space="preserve"> CONCATENATE("za Díl ",C133)</f>
        <v>za Díl 13</v>
      </c>
      <c r="D150" s="113"/>
      <c r="E150" s="113"/>
      <c r="F150" s="112" t="s">
        <v>221</v>
      </c>
      <c r="G150" s="114"/>
      <c r="H150" s="114"/>
      <c r="I150" s="114"/>
      <c r="J150" s="115"/>
      <c r="K150" s="114"/>
      <c r="L150" s="116">
        <f>SUM(L134:L149)</f>
        <v>0</v>
      </c>
    </row>
    <row r="151" spans="1:12" ht="13.5" thickBot="1" x14ac:dyDescent="0.25">
      <c r="A151" s="70" t="s">
        <v>29</v>
      </c>
      <c r="B151" s="101" t="s">
        <v>19</v>
      </c>
      <c r="C151" s="102" t="s">
        <v>224</v>
      </c>
      <c r="D151" s="103"/>
      <c r="E151" s="103"/>
      <c r="F151" s="102" t="s">
        <v>223</v>
      </c>
      <c r="G151" s="104"/>
      <c r="H151" s="104"/>
      <c r="I151" s="104"/>
      <c r="J151" s="105"/>
      <c r="K151" s="104"/>
      <c r="L151" s="106"/>
    </row>
    <row r="152" spans="1:12" ht="11" thickBot="1" x14ac:dyDescent="0.25">
      <c r="A152" s="71" t="s">
        <v>6</v>
      </c>
      <c r="B152" s="77">
        <f>1+MAX($B$13:B151)</f>
        <v>34</v>
      </c>
      <c r="C152" s="59" t="s">
        <v>205</v>
      </c>
      <c r="D152" s="78"/>
      <c r="E152" s="59" t="s">
        <v>198</v>
      </c>
      <c r="F152" s="79" t="s">
        <v>206</v>
      </c>
      <c r="G152" s="59" t="s">
        <v>188</v>
      </c>
      <c r="H152" s="60">
        <v>2.6150000000000002</v>
      </c>
      <c r="I152" s="82"/>
      <c r="J152" s="60" t="str">
        <f>IF(ISNUMBER(I152),ROUND(H152*I152,3),"")</f>
        <v/>
      </c>
      <c r="K152" s="61"/>
      <c r="L152" s="76">
        <f>ROUND(H152*K152,2)</f>
        <v>0</v>
      </c>
    </row>
    <row r="153" spans="1:12" x14ac:dyDescent="0.2">
      <c r="A153" s="71" t="s">
        <v>5</v>
      </c>
      <c r="B153" s="15"/>
      <c r="C153" s="12"/>
      <c r="D153" s="12"/>
      <c r="E153" s="12"/>
      <c r="F153" s="80"/>
      <c r="G153" s="6"/>
      <c r="H153" s="6"/>
      <c r="I153" s="6"/>
      <c r="J153" s="6"/>
      <c r="K153" s="6"/>
      <c r="L153" s="16"/>
    </row>
    <row r="154" spans="1:12" x14ac:dyDescent="0.2">
      <c r="A154" s="71" t="s">
        <v>7</v>
      </c>
      <c r="B154" s="15"/>
      <c r="C154" s="12"/>
      <c r="D154" s="12"/>
      <c r="E154" s="12"/>
      <c r="F154" s="81" t="s">
        <v>260</v>
      </c>
      <c r="G154" s="6"/>
      <c r="H154" s="6"/>
      <c r="I154" s="6"/>
      <c r="J154" s="6"/>
      <c r="K154" s="6"/>
      <c r="L154" s="16"/>
    </row>
    <row r="155" spans="1:12" ht="10.5" thickBot="1" x14ac:dyDescent="0.25">
      <c r="A155" s="71" t="s">
        <v>8</v>
      </c>
      <c r="B155" s="17"/>
      <c r="C155" s="14"/>
      <c r="D155" s="14"/>
      <c r="E155" s="14"/>
      <c r="F155" s="107" t="s">
        <v>197</v>
      </c>
      <c r="G155" s="7"/>
      <c r="H155" s="7"/>
      <c r="I155" s="7"/>
      <c r="J155" s="7"/>
      <c r="K155" s="7"/>
      <c r="L155" s="18"/>
    </row>
    <row r="156" spans="1:12" ht="13.5" thickBot="1" x14ac:dyDescent="0.25">
      <c r="A156" s="110" t="s">
        <v>82</v>
      </c>
      <c r="B156" s="111" t="s">
        <v>183</v>
      </c>
      <c r="C156" s="117" t="str">
        <f xml:space="preserve"> CONCATENATE("za Díl ",C151)</f>
        <v>za Díl 17</v>
      </c>
      <c r="D156" s="113"/>
      <c r="E156" s="113"/>
      <c r="F156" s="112" t="s">
        <v>223</v>
      </c>
      <c r="G156" s="114"/>
      <c r="H156" s="114"/>
      <c r="I156" s="114"/>
      <c r="J156" s="115"/>
      <c r="K156" s="114"/>
      <c r="L156" s="116">
        <f>SUM(L152:L155)</f>
        <v>0</v>
      </c>
    </row>
    <row r="157" spans="1:12" ht="13.5" thickBot="1" x14ac:dyDescent="0.25">
      <c r="A157" s="70" t="s">
        <v>29</v>
      </c>
      <c r="B157" s="101" t="s">
        <v>19</v>
      </c>
      <c r="C157" s="102" t="s">
        <v>226</v>
      </c>
      <c r="D157" s="103"/>
      <c r="E157" s="103"/>
      <c r="F157" s="102" t="s">
        <v>225</v>
      </c>
      <c r="G157" s="104"/>
      <c r="H157" s="104"/>
      <c r="I157" s="104"/>
      <c r="J157" s="105"/>
      <c r="K157" s="104"/>
      <c r="L157" s="106"/>
    </row>
    <row r="158" spans="1:12" s="135" customFormat="1" ht="20.5" thickBot="1" x14ac:dyDescent="0.25">
      <c r="A158" s="118" t="s">
        <v>6</v>
      </c>
      <c r="B158" s="124">
        <f>1+MAX($B$13:B157)</f>
        <v>35</v>
      </c>
      <c r="C158" s="125" t="s">
        <v>234</v>
      </c>
      <c r="D158" s="126"/>
      <c r="E158" s="125" t="s">
        <v>237</v>
      </c>
      <c r="F158" s="79" t="s">
        <v>207</v>
      </c>
      <c r="G158" s="125" t="s">
        <v>188</v>
      </c>
      <c r="H158" s="127">
        <v>1.5</v>
      </c>
      <c r="I158" s="128"/>
      <c r="J158" s="127" t="str">
        <f>IF(ISNUMBER(I158),ROUND(H158*I158,3),"")</f>
        <v/>
      </c>
      <c r="K158" s="61"/>
      <c r="L158" s="76">
        <f>ROUND(H158*K158,2)</f>
        <v>0</v>
      </c>
    </row>
    <row r="159" spans="1:12" x14ac:dyDescent="0.2">
      <c r="A159" s="71" t="s">
        <v>5</v>
      </c>
      <c r="B159" s="15"/>
      <c r="C159" s="12"/>
      <c r="D159" s="12"/>
      <c r="E159" s="12"/>
      <c r="F159" s="80" t="s">
        <v>196</v>
      </c>
      <c r="G159" s="6"/>
      <c r="H159" s="6"/>
      <c r="I159" s="6"/>
      <c r="J159" s="6"/>
      <c r="K159" s="6"/>
      <c r="L159" s="16"/>
    </row>
    <row r="160" spans="1:12" x14ac:dyDescent="0.2">
      <c r="A160" s="71" t="s">
        <v>7</v>
      </c>
      <c r="B160" s="15"/>
      <c r="C160" s="12"/>
      <c r="D160" s="12"/>
      <c r="E160" s="12"/>
      <c r="F160" s="81" t="s">
        <v>259</v>
      </c>
      <c r="G160" s="6"/>
      <c r="H160" s="6"/>
      <c r="I160" s="6"/>
      <c r="J160" s="6"/>
      <c r="K160" s="6"/>
      <c r="L160" s="16"/>
    </row>
    <row r="161" spans="1:13" ht="30.5" thickBot="1" x14ac:dyDescent="0.25">
      <c r="A161" s="71" t="s">
        <v>8</v>
      </c>
      <c r="B161" s="17"/>
      <c r="C161" s="14"/>
      <c r="D161" s="14"/>
      <c r="E161" s="14"/>
      <c r="F161" s="136" t="s">
        <v>270</v>
      </c>
      <c r="G161" s="7"/>
      <c r="H161" s="7"/>
      <c r="I161" s="7"/>
      <c r="J161" s="7"/>
      <c r="K161" s="7"/>
      <c r="L161" s="18"/>
    </row>
    <row r="162" spans="1:13" ht="13.5" thickBot="1" x14ac:dyDescent="0.25">
      <c r="A162" s="110" t="s">
        <v>82</v>
      </c>
      <c r="B162" s="111" t="s">
        <v>183</v>
      </c>
      <c r="C162" s="117" t="str">
        <f xml:space="preserve"> CONCATENATE("za Díl ",C157)</f>
        <v>za Díl 2</v>
      </c>
      <c r="D162" s="113"/>
      <c r="E162" s="113"/>
      <c r="F162" s="112" t="s">
        <v>225</v>
      </c>
      <c r="G162" s="114"/>
      <c r="H162" s="114"/>
      <c r="I162" s="114"/>
      <c r="J162" s="115"/>
      <c r="K162" s="114"/>
      <c r="L162" s="116">
        <f>SUM(L158:L161)</f>
        <v>0</v>
      </c>
    </row>
    <row r="163" spans="1:13" ht="13.5" thickBot="1" x14ac:dyDescent="0.25">
      <c r="A163" s="70" t="s">
        <v>29</v>
      </c>
      <c r="B163" s="101" t="s">
        <v>19</v>
      </c>
      <c r="C163" s="102" t="s">
        <v>228</v>
      </c>
      <c r="D163" s="103"/>
      <c r="E163" s="103"/>
      <c r="F163" s="102" t="s">
        <v>227</v>
      </c>
      <c r="G163" s="104"/>
      <c r="H163" s="104"/>
      <c r="I163" s="104"/>
      <c r="J163" s="105"/>
      <c r="K163" s="104"/>
      <c r="L163" s="106"/>
    </row>
    <row r="164" spans="1:13" ht="11" thickBot="1" x14ac:dyDescent="0.25">
      <c r="A164" s="71" t="s">
        <v>6</v>
      </c>
      <c r="B164" s="77">
        <f>1+MAX($B$13:B163)</f>
        <v>36</v>
      </c>
      <c r="C164" s="59" t="s">
        <v>208</v>
      </c>
      <c r="D164" s="78"/>
      <c r="E164" s="59" t="s">
        <v>198</v>
      </c>
      <c r="F164" s="79" t="s">
        <v>209</v>
      </c>
      <c r="G164" s="59" t="s">
        <v>191</v>
      </c>
      <c r="H164" s="60">
        <v>2.8</v>
      </c>
      <c r="I164" s="82"/>
      <c r="J164" s="60" t="str">
        <f>IF(ISNUMBER(I164),ROUND(H164*I164,3),"")</f>
        <v/>
      </c>
      <c r="K164" s="61"/>
      <c r="L164" s="76">
        <f>ROUND(H164*K164,2)</f>
        <v>0</v>
      </c>
      <c r="M164" s="134"/>
    </row>
    <row r="165" spans="1:13" x14ac:dyDescent="0.2">
      <c r="A165" s="71" t="s">
        <v>5</v>
      </c>
      <c r="B165" s="15"/>
      <c r="C165" s="12"/>
      <c r="D165" s="12"/>
      <c r="E165" s="12"/>
      <c r="F165" s="80"/>
      <c r="G165" s="6"/>
      <c r="H165" s="6"/>
      <c r="I165" s="6"/>
      <c r="J165" s="6"/>
      <c r="K165" s="6"/>
      <c r="L165" s="16"/>
    </row>
    <row r="166" spans="1:13" x14ac:dyDescent="0.2">
      <c r="A166" s="71" t="s">
        <v>7</v>
      </c>
      <c r="B166" s="15"/>
      <c r="C166" s="12"/>
      <c r="D166" s="12"/>
      <c r="E166" s="12"/>
      <c r="F166" s="81" t="s">
        <v>261</v>
      </c>
      <c r="G166" s="6"/>
      <c r="H166" s="6"/>
      <c r="I166" s="6"/>
      <c r="J166" s="6"/>
      <c r="K166" s="6"/>
      <c r="L166" s="16"/>
    </row>
    <row r="167" spans="1:13" ht="10.5" thickBot="1" x14ac:dyDescent="0.25">
      <c r="A167" s="71" t="s">
        <v>8</v>
      </c>
      <c r="B167" s="17"/>
      <c r="C167" s="14"/>
      <c r="D167" s="14"/>
      <c r="E167" s="14"/>
      <c r="F167" s="107" t="s">
        <v>130</v>
      </c>
      <c r="G167" s="7"/>
      <c r="H167" s="7"/>
      <c r="I167" s="7"/>
      <c r="J167" s="7"/>
      <c r="K167" s="7"/>
      <c r="L167" s="18"/>
    </row>
    <row r="168" spans="1:13" ht="13.5" thickBot="1" x14ac:dyDescent="0.25">
      <c r="A168" s="110" t="s">
        <v>82</v>
      </c>
      <c r="B168" s="111" t="s">
        <v>183</v>
      </c>
      <c r="C168" s="117" t="str">
        <f xml:space="preserve"> CONCATENATE("za Díl ",C163)</f>
        <v>za Díl 18</v>
      </c>
      <c r="D168" s="113"/>
      <c r="E168" s="113"/>
      <c r="F168" s="112" t="s">
        <v>227</v>
      </c>
      <c r="G168" s="114"/>
      <c r="H168" s="114"/>
      <c r="I168" s="114"/>
      <c r="J168" s="115"/>
      <c r="K168" s="114"/>
      <c r="L168" s="116">
        <f>SUM(L164:L167)</f>
        <v>0</v>
      </c>
    </row>
    <row r="169" spans="1:13" ht="13.5" thickBot="1" x14ac:dyDescent="0.25">
      <c r="A169" s="70" t="s">
        <v>29</v>
      </c>
      <c r="B169" s="101" t="s">
        <v>19</v>
      </c>
      <c r="C169" s="102" t="s">
        <v>229</v>
      </c>
      <c r="D169" s="103"/>
      <c r="E169" s="103"/>
      <c r="F169" s="102" t="s">
        <v>230</v>
      </c>
      <c r="G169" s="104"/>
      <c r="H169" s="104"/>
      <c r="I169" s="104"/>
      <c r="J169" s="105"/>
      <c r="K169" s="104"/>
      <c r="L169" s="106"/>
    </row>
    <row r="170" spans="1:13" ht="20.5" thickBot="1" x14ac:dyDescent="0.25">
      <c r="A170" s="71" t="s">
        <v>6</v>
      </c>
      <c r="B170" s="77">
        <f>1+MAX($B$13:B169)</f>
        <v>37</v>
      </c>
      <c r="C170" s="59" t="s">
        <v>210</v>
      </c>
      <c r="D170" s="78"/>
      <c r="E170" s="59" t="s">
        <v>198</v>
      </c>
      <c r="F170" s="79" t="s">
        <v>211</v>
      </c>
      <c r="G170" s="59" t="s">
        <v>212</v>
      </c>
      <c r="H170" s="60">
        <v>2.7</v>
      </c>
      <c r="I170" s="82"/>
      <c r="J170" s="60" t="str">
        <f>IF(ISNUMBER(I170),ROUND(H170*I170,3),"")</f>
        <v/>
      </c>
      <c r="K170" s="61"/>
      <c r="L170" s="76">
        <f>ROUND(H170*K170,2)</f>
        <v>0</v>
      </c>
    </row>
    <row r="171" spans="1:13" x14ac:dyDescent="0.2">
      <c r="A171" s="71" t="s">
        <v>5</v>
      </c>
      <c r="B171" s="15"/>
      <c r="C171" s="12"/>
      <c r="D171" s="12"/>
      <c r="E171" s="12"/>
      <c r="F171" s="80"/>
      <c r="G171" s="6"/>
      <c r="H171" s="6"/>
      <c r="I171" s="6"/>
      <c r="J171" s="6"/>
      <c r="K171" s="6"/>
      <c r="L171" s="16"/>
    </row>
    <row r="172" spans="1:13" x14ac:dyDescent="0.2">
      <c r="A172" s="71" t="s">
        <v>7</v>
      </c>
      <c r="B172" s="15"/>
      <c r="C172" s="12"/>
      <c r="D172" s="12"/>
      <c r="E172" s="12"/>
      <c r="F172" s="81"/>
      <c r="G172" s="6"/>
      <c r="H172" s="6"/>
      <c r="I172" s="6"/>
      <c r="J172" s="6"/>
      <c r="K172" s="6"/>
      <c r="L172" s="16"/>
    </row>
    <row r="173" spans="1:13" ht="10.5" thickBot="1" x14ac:dyDescent="0.25">
      <c r="A173" s="71" t="s">
        <v>8</v>
      </c>
      <c r="B173" s="17"/>
      <c r="C173" s="14"/>
      <c r="D173" s="14"/>
      <c r="E173" s="14"/>
      <c r="F173" s="107" t="s">
        <v>130</v>
      </c>
      <c r="G173" s="7"/>
      <c r="H173" s="7"/>
      <c r="I173" s="7"/>
      <c r="J173" s="7"/>
      <c r="K173" s="7"/>
      <c r="L173" s="18"/>
    </row>
    <row r="174" spans="1:13" ht="20.5" thickBot="1" x14ac:dyDescent="0.25">
      <c r="A174" s="71" t="s">
        <v>6</v>
      </c>
      <c r="B174" s="77">
        <f>1+MAX($B$13:B173)</f>
        <v>38</v>
      </c>
      <c r="C174" s="59" t="s">
        <v>213</v>
      </c>
      <c r="D174" s="78"/>
      <c r="E174" s="59" t="s">
        <v>198</v>
      </c>
      <c r="F174" s="79" t="s">
        <v>214</v>
      </c>
      <c r="G174" s="59" t="s">
        <v>212</v>
      </c>
      <c r="H174" s="60">
        <v>0.109</v>
      </c>
      <c r="I174" s="82"/>
      <c r="J174" s="60" t="str">
        <f>IF(ISNUMBER(I174),ROUND(H174*I174,3),"")</f>
        <v/>
      </c>
      <c r="K174" s="61"/>
      <c r="L174" s="76">
        <f>ROUND(H174*K174,2)</f>
        <v>0</v>
      </c>
    </row>
    <row r="175" spans="1:13" x14ac:dyDescent="0.2">
      <c r="A175" s="71" t="s">
        <v>5</v>
      </c>
      <c r="B175" s="15"/>
      <c r="C175" s="12"/>
      <c r="D175" s="12"/>
      <c r="E175" s="12"/>
      <c r="F175" s="80"/>
      <c r="G175" s="6"/>
      <c r="H175" s="6"/>
      <c r="I175" s="6"/>
      <c r="J175" s="6"/>
      <c r="K175" s="6"/>
      <c r="L175" s="16"/>
    </row>
    <row r="176" spans="1:13" x14ac:dyDescent="0.2">
      <c r="A176" s="71" t="s">
        <v>7</v>
      </c>
      <c r="B176" s="15"/>
      <c r="C176" s="12"/>
      <c r="D176" s="12"/>
      <c r="E176" s="12"/>
      <c r="F176" s="81"/>
      <c r="G176" s="6"/>
      <c r="H176" s="6"/>
      <c r="I176" s="6"/>
      <c r="J176" s="6"/>
      <c r="K176" s="6"/>
      <c r="L176" s="16"/>
    </row>
    <row r="177" spans="1:12" ht="10.5" thickBot="1" x14ac:dyDescent="0.25">
      <c r="A177" s="71" t="s">
        <v>8</v>
      </c>
      <c r="B177" s="17"/>
      <c r="C177" s="14"/>
      <c r="D177" s="14"/>
      <c r="E177" s="14"/>
      <c r="F177" s="107" t="s">
        <v>130</v>
      </c>
      <c r="G177" s="7"/>
      <c r="H177" s="7"/>
      <c r="I177" s="7"/>
      <c r="J177" s="7"/>
      <c r="K177" s="7"/>
      <c r="L177" s="18"/>
    </row>
    <row r="178" spans="1:12" ht="11" thickBot="1" x14ac:dyDescent="0.25">
      <c r="A178" s="71" t="s">
        <v>6</v>
      </c>
      <c r="B178" s="77">
        <f>1+MAX($B$13:B177)</f>
        <v>39</v>
      </c>
      <c r="C178" s="59" t="s">
        <v>215</v>
      </c>
      <c r="D178" s="78"/>
      <c r="E178" s="59" t="s">
        <v>198</v>
      </c>
      <c r="F178" s="79" t="s">
        <v>216</v>
      </c>
      <c r="G178" s="59" t="s">
        <v>212</v>
      </c>
      <c r="H178" s="60">
        <v>5.6000000000000001E-2</v>
      </c>
      <c r="I178" s="82"/>
      <c r="J178" s="60" t="str">
        <f>IF(ISNUMBER(I178),ROUND(H178*I178,3),"")</f>
        <v/>
      </c>
      <c r="K178" s="61"/>
      <c r="L178" s="76">
        <f>ROUND(H178*K178,2)</f>
        <v>0</v>
      </c>
    </row>
    <row r="179" spans="1:12" x14ac:dyDescent="0.2">
      <c r="A179" s="71" t="s">
        <v>5</v>
      </c>
      <c r="B179" s="15"/>
      <c r="C179" s="12"/>
      <c r="D179" s="12"/>
      <c r="E179" s="12"/>
      <c r="F179" s="80"/>
      <c r="G179" s="6"/>
      <c r="H179" s="6"/>
      <c r="I179" s="6"/>
      <c r="J179" s="6"/>
      <c r="K179" s="6"/>
      <c r="L179" s="16"/>
    </row>
    <row r="180" spans="1:12" x14ac:dyDescent="0.2">
      <c r="A180" s="71" t="s">
        <v>7</v>
      </c>
      <c r="B180" s="15"/>
      <c r="C180" s="12"/>
      <c r="D180" s="12"/>
      <c r="E180" s="12"/>
      <c r="F180" s="81"/>
      <c r="G180" s="6"/>
      <c r="H180" s="6"/>
      <c r="I180" s="6"/>
      <c r="J180" s="6"/>
      <c r="K180" s="6"/>
      <c r="L180" s="16"/>
    </row>
    <row r="181" spans="1:12" ht="10.5" thickBot="1" x14ac:dyDescent="0.25">
      <c r="A181" s="71" t="s">
        <v>8</v>
      </c>
      <c r="B181" s="17"/>
      <c r="C181" s="14"/>
      <c r="D181" s="14"/>
      <c r="E181" s="14"/>
      <c r="F181" s="107" t="s">
        <v>130</v>
      </c>
      <c r="G181" s="7"/>
      <c r="H181" s="7"/>
      <c r="I181" s="7"/>
      <c r="J181" s="7"/>
      <c r="K181" s="7"/>
      <c r="L181" s="18"/>
    </row>
    <row r="182" spans="1:12" ht="13" x14ac:dyDescent="0.2">
      <c r="A182" s="110" t="s">
        <v>82</v>
      </c>
      <c r="B182" s="111" t="s">
        <v>183</v>
      </c>
      <c r="C182" s="117" t="str">
        <f xml:space="preserve"> CONCATENATE("za Díl ",C169)</f>
        <v>za Díl 0</v>
      </c>
      <c r="D182" s="113"/>
      <c r="E182" s="113"/>
      <c r="F182" s="112" t="s">
        <v>230</v>
      </c>
      <c r="G182" s="114"/>
      <c r="H182" s="114"/>
      <c r="I182" s="114"/>
      <c r="J182" s="115"/>
      <c r="K182" s="114"/>
      <c r="L182" s="116">
        <f>SUM(L170:L181)</f>
        <v>0</v>
      </c>
    </row>
  </sheetData>
  <sheetProtection formatCells="0" formatColumns="0" formatRows="0" insertColumns="0" insertRows="0" deleteColumns="0" deleteRows="0" sort="0" autoFilter="0"/>
  <autoFilter ref="A10:L13"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523" priority="2855">
      <formula>$E$5="Ostatní"</formula>
    </cfRule>
    <cfRule type="expression" dxfId="522" priority="2857">
      <formula>$E$6="Ostatní"</formula>
    </cfRule>
  </conditionalFormatting>
  <conditionalFormatting sqref="F2">
    <cfRule type="expression" dxfId="521" priority="2853">
      <formula>IF($F$2="Název stavby","Vybarvit",IF($F$2="","Vybarvit",""))="Vybarvit"</formula>
    </cfRule>
  </conditionalFormatting>
  <conditionalFormatting sqref="D3">
    <cfRule type="expression" dxfId="520" priority="2852">
      <formula>IF($D$3="SO XX-XX-XX","Vybarvit",IF($D$3="","Vybarvit",""))="Vybarvit"</formula>
    </cfRule>
  </conditionalFormatting>
  <conditionalFormatting sqref="F3">
    <cfRule type="expression" dxfId="519" priority="2851">
      <formula>IF($F$3="Název SO/PS","Vybarvit",IF($F$3="","Vybarvit",""))="Vybarvit"</formula>
    </cfRule>
  </conditionalFormatting>
  <conditionalFormatting sqref="F8">
    <cfRule type="expression" dxfId="518" priority="2850">
      <formula>IF($F$8="Obchodní název firmy/společnosti, v případě fyzické osoby podnikající  IČO","Vybarvit",IF($F$8="","Vybarvit",""))="Vybarvit"</formula>
    </cfRule>
  </conditionalFormatting>
  <conditionalFormatting sqref="G8:H8">
    <cfRule type="expression" dxfId="517" priority="2849">
      <formula>IF($G$8="Titul Jméno Příjmení","Vybarvit",IF($G$8="","Vybarvit",""))="Vybarvit"</formula>
    </cfRule>
  </conditionalFormatting>
  <conditionalFormatting sqref="K8">
    <cfRule type="expression" dxfId="516" priority="2824">
      <formula>$K$8=""</formula>
    </cfRule>
  </conditionalFormatting>
  <conditionalFormatting sqref="K7">
    <cfRule type="expression" dxfId="515" priority="2823">
      <formula>$K$7=""</formula>
    </cfRule>
  </conditionalFormatting>
  <conditionalFormatting sqref="K5">
    <cfRule type="expression" dxfId="514" priority="2821">
      <formula>$K$5=""</formula>
    </cfRule>
  </conditionalFormatting>
  <conditionalFormatting sqref="K4">
    <cfRule type="expression" dxfId="513" priority="2820">
      <formula>$K$4=""</formula>
    </cfRule>
  </conditionalFormatting>
  <conditionalFormatting sqref="L4">
    <cfRule type="expression" dxfId="512" priority="2819">
      <formula>$L$4=""</formula>
    </cfRule>
  </conditionalFormatting>
  <conditionalFormatting sqref="E8">
    <cfRule type="expression" dxfId="511" priority="2818">
      <formula>$E$8=""</formula>
    </cfRule>
  </conditionalFormatting>
  <conditionalFormatting sqref="E7">
    <cfRule type="expression" dxfId="510" priority="2817">
      <formula>$E$7=""</formula>
    </cfRule>
  </conditionalFormatting>
  <conditionalFormatting sqref="E6">
    <cfRule type="expression" dxfId="509" priority="2816">
      <formula>$E$6=""</formula>
    </cfRule>
  </conditionalFormatting>
  <conditionalFormatting sqref="E5">
    <cfRule type="expression" dxfId="508" priority="2815">
      <formula>$E$5=""</formula>
    </cfRule>
  </conditionalFormatting>
  <conditionalFormatting sqref="E4">
    <cfRule type="expression" dxfId="507" priority="2813">
      <formula>$E$4=""</formula>
    </cfRule>
  </conditionalFormatting>
  <conditionalFormatting sqref="F13">
    <cfRule type="expression" dxfId="506" priority="1390">
      <formula>F13="Název dílu"</formula>
    </cfRule>
  </conditionalFormatting>
  <conditionalFormatting sqref="Q3">
    <cfRule type="cellIs" dxfId="505" priority="1389" operator="notEqual">
      <formula>0</formula>
    </cfRule>
  </conditionalFormatting>
  <conditionalFormatting sqref="C13">
    <cfRule type="expression" dxfId="504" priority="1388">
      <formula>C13="Kód dílu"</formula>
    </cfRule>
  </conditionalFormatting>
  <conditionalFormatting sqref="K6">
    <cfRule type="expression" dxfId="503" priority="1332">
      <formula>$K$6=""</formula>
    </cfRule>
  </conditionalFormatting>
  <conditionalFormatting sqref="F20">
    <cfRule type="expression" dxfId="502" priority="1186">
      <formula>F20=""</formula>
    </cfRule>
  </conditionalFormatting>
  <conditionalFormatting sqref="C18">
    <cfRule type="expression" dxfId="501" priority="1190">
      <formula>C18=""</formula>
    </cfRule>
  </conditionalFormatting>
  <conditionalFormatting sqref="F18">
    <cfRule type="expression" dxfId="500" priority="1188">
      <formula>F18=""</formula>
    </cfRule>
  </conditionalFormatting>
  <conditionalFormatting sqref="F21">
    <cfRule type="expression" dxfId="499" priority="1185">
      <formula>F21=""</formula>
    </cfRule>
  </conditionalFormatting>
  <conditionalFormatting sqref="G18">
    <cfRule type="expression" dxfId="498" priority="1184">
      <formula>G18=""</formula>
    </cfRule>
  </conditionalFormatting>
  <conditionalFormatting sqref="H18">
    <cfRule type="expression" dxfId="497" priority="1183">
      <formula>H18=""</formula>
    </cfRule>
  </conditionalFormatting>
  <conditionalFormatting sqref="I18">
    <cfRule type="expression" dxfId="496" priority="1182">
      <formula>I18=""</formula>
    </cfRule>
  </conditionalFormatting>
  <conditionalFormatting sqref="J18">
    <cfRule type="expression" dxfId="495" priority="1181">
      <formula>J18=""</formula>
    </cfRule>
  </conditionalFormatting>
  <conditionalFormatting sqref="K18">
    <cfRule type="expression" dxfId="494" priority="1180">
      <formula>K18=""</formula>
    </cfRule>
  </conditionalFormatting>
  <conditionalFormatting sqref="D18">
    <cfRule type="expression" dxfId="493" priority="1179">
      <formula>D18=""</formula>
    </cfRule>
  </conditionalFormatting>
  <conditionalFormatting sqref="F19">
    <cfRule type="expression" dxfId="492" priority="1187">
      <formula>F19=""</formula>
    </cfRule>
  </conditionalFormatting>
  <conditionalFormatting sqref="F51">
    <cfRule type="expression" dxfId="491" priority="959">
      <formula>F51=""</formula>
    </cfRule>
  </conditionalFormatting>
  <conditionalFormatting sqref="F24">
    <cfRule type="expression" dxfId="490" priority="1078">
      <formula>F24=""</formula>
    </cfRule>
  </conditionalFormatting>
  <conditionalFormatting sqref="F25">
    <cfRule type="expression" dxfId="489" priority="1077">
      <formula>F25=""</formula>
    </cfRule>
  </conditionalFormatting>
  <conditionalFormatting sqref="G26">
    <cfRule type="expression" dxfId="488" priority="1064">
      <formula>G26=""</formula>
    </cfRule>
  </conditionalFormatting>
  <conditionalFormatting sqref="K26">
    <cfRule type="expression" dxfId="487" priority="1060">
      <formula>K26=""</formula>
    </cfRule>
  </conditionalFormatting>
  <conditionalFormatting sqref="G22">
    <cfRule type="expression" dxfId="486" priority="1076">
      <formula>G22=""</formula>
    </cfRule>
  </conditionalFormatting>
  <conditionalFormatting sqref="C22">
    <cfRule type="expression" dxfId="485" priority="1082">
      <formula>C22=""</formula>
    </cfRule>
  </conditionalFormatting>
  <conditionalFormatting sqref="F22">
    <cfRule type="expression" dxfId="484" priority="1080">
      <formula>F22=""</formula>
    </cfRule>
  </conditionalFormatting>
  <conditionalFormatting sqref="F23">
    <cfRule type="expression" dxfId="483" priority="1079">
      <formula>F23=""</formula>
    </cfRule>
  </conditionalFormatting>
  <conditionalFormatting sqref="F33">
    <cfRule type="expression" dxfId="482" priority="1053">
      <formula>F33=""</formula>
    </cfRule>
  </conditionalFormatting>
  <conditionalFormatting sqref="F29">
    <cfRule type="expression" dxfId="481" priority="1065">
      <formula>F29=""</formula>
    </cfRule>
  </conditionalFormatting>
  <conditionalFormatting sqref="H22">
    <cfRule type="expression" dxfId="480" priority="1075">
      <formula>H22=""</formula>
    </cfRule>
  </conditionalFormatting>
  <conditionalFormatting sqref="I22">
    <cfRule type="expression" dxfId="479" priority="1074">
      <formula>I22=""</formula>
    </cfRule>
  </conditionalFormatting>
  <conditionalFormatting sqref="J22">
    <cfRule type="expression" dxfId="478" priority="1073">
      <formula>J22=""</formula>
    </cfRule>
  </conditionalFormatting>
  <conditionalFormatting sqref="K22">
    <cfRule type="expression" dxfId="477" priority="1072">
      <formula>K22=""</formula>
    </cfRule>
  </conditionalFormatting>
  <conditionalFormatting sqref="F26">
    <cfRule type="expression" dxfId="476" priority="1068">
      <formula>F26=""</formula>
    </cfRule>
  </conditionalFormatting>
  <conditionalFormatting sqref="C26">
    <cfRule type="expression" dxfId="475" priority="1070">
      <formula>C26=""</formula>
    </cfRule>
  </conditionalFormatting>
  <conditionalFormatting sqref="F30">
    <cfRule type="expression" dxfId="474" priority="1056">
      <formula>F30=""</formula>
    </cfRule>
  </conditionalFormatting>
  <conditionalFormatting sqref="F27">
    <cfRule type="expression" dxfId="473" priority="1067">
      <formula>F27=""</formula>
    </cfRule>
  </conditionalFormatting>
  <conditionalFormatting sqref="G30">
    <cfRule type="expression" dxfId="472" priority="1052">
      <formula>G30=""</formula>
    </cfRule>
  </conditionalFormatting>
  <conditionalFormatting sqref="H26">
    <cfRule type="expression" dxfId="471" priority="1063">
      <formula>H26=""</formula>
    </cfRule>
  </conditionalFormatting>
  <conditionalFormatting sqref="I26">
    <cfRule type="expression" dxfId="470" priority="1062">
      <formula>I26=""</formula>
    </cfRule>
  </conditionalFormatting>
  <conditionalFormatting sqref="J26">
    <cfRule type="expression" dxfId="469" priority="1061">
      <formula>J26=""</formula>
    </cfRule>
  </conditionalFormatting>
  <conditionalFormatting sqref="C30">
    <cfRule type="expression" dxfId="468" priority="1058">
      <formula>C30=""</formula>
    </cfRule>
  </conditionalFormatting>
  <conditionalFormatting sqref="F31">
    <cfRule type="expression" dxfId="467" priority="1055">
      <formula>F31=""</formula>
    </cfRule>
  </conditionalFormatting>
  <conditionalFormatting sqref="H30">
    <cfRule type="expression" dxfId="466" priority="1051">
      <formula>H30=""</formula>
    </cfRule>
  </conditionalFormatting>
  <conditionalFormatting sqref="I30">
    <cfRule type="expression" dxfId="465" priority="1050">
      <formula>I30=""</formula>
    </cfRule>
  </conditionalFormatting>
  <conditionalFormatting sqref="J30">
    <cfRule type="expression" dxfId="464" priority="1049">
      <formula>J30=""</formula>
    </cfRule>
  </conditionalFormatting>
  <conditionalFormatting sqref="K30">
    <cfRule type="expression" dxfId="463" priority="1048">
      <formula>K30=""</formula>
    </cfRule>
  </conditionalFormatting>
  <conditionalFormatting sqref="K14">
    <cfRule type="expression" dxfId="462" priority="891">
      <formula>K14=""</formula>
    </cfRule>
  </conditionalFormatting>
  <conditionalFormatting sqref="F37">
    <cfRule type="expression" dxfId="461" priority="1005">
      <formula>F37=""</formula>
    </cfRule>
  </conditionalFormatting>
  <conditionalFormatting sqref="F36">
    <cfRule type="expression" dxfId="460" priority="1006">
      <formula>F36=""</formula>
    </cfRule>
  </conditionalFormatting>
  <conditionalFormatting sqref="G34">
    <cfRule type="expression" dxfId="459" priority="1004">
      <formula>G34=""</formula>
    </cfRule>
  </conditionalFormatting>
  <conditionalFormatting sqref="C34">
    <cfRule type="expression" dxfId="458" priority="1010">
      <formula>C34=""</formula>
    </cfRule>
  </conditionalFormatting>
  <conditionalFormatting sqref="F34">
    <cfRule type="expression" dxfId="457" priority="1008">
      <formula>F34=""</formula>
    </cfRule>
  </conditionalFormatting>
  <conditionalFormatting sqref="F40">
    <cfRule type="expression" dxfId="456" priority="994">
      <formula>F40=""</formula>
    </cfRule>
  </conditionalFormatting>
  <conditionalFormatting sqref="F41">
    <cfRule type="expression" dxfId="455" priority="993">
      <formula>F41=""</formula>
    </cfRule>
  </conditionalFormatting>
  <conditionalFormatting sqref="K34">
    <cfRule type="expression" dxfId="454" priority="1000">
      <formula>K34=""</formula>
    </cfRule>
  </conditionalFormatting>
  <conditionalFormatting sqref="J34">
    <cfRule type="expression" dxfId="453" priority="1001">
      <formula>J34=""</formula>
    </cfRule>
  </conditionalFormatting>
  <conditionalFormatting sqref="C38">
    <cfRule type="expression" dxfId="452" priority="998">
      <formula>C38=""</formula>
    </cfRule>
  </conditionalFormatting>
  <conditionalFormatting sqref="F38">
    <cfRule type="expression" dxfId="451" priority="996">
      <formula>F38=""</formula>
    </cfRule>
  </conditionalFormatting>
  <conditionalFormatting sqref="F35">
    <cfRule type="expression" dxfId="450" priority="1007">
      <formula>F35=""</formula>
    </cfRule>
  </conditionalFormatting>
  <conditionalFormatting sqref="F44">
    <cfRule type="expression" dxfId="449" priority="982">
      <formula>F44=""</formula>
    </cfRule>
  </conditionalFormatting>
  <conditionalFormatting sqref="K42">
    <cfRule type="expression" dxfId="448" priority="976">
      <formula>K42=""</formula>
    </cfRule>
  </conditionalFormatting>
  <conditionalFormatting sqref="G38">
    <cfRule type="expression" dxfId="447" priority="992">
      <formula>G38=""</formula>
    </cfRule>
  </conditionalFormatting>
  <conditionalFormatting sqref="H34">
    <cfRule type="expression" dxfId="446" priority="1003">
      <formula>H34=""</formula>
    </cfRule>
  </conditionalFormatting>
  <conditionalFormatting sqref="I34">
    <cfRule type="expression" dxfId="445" priority="1002">
      <formula>I34=""</formula>
    </cfRule>
  </conditionalFormatting>
  <conditionalFormatting sqref="J38">
    <cfRule type="expression" dxfId="444" priority="989">
      <formula>J38=""</formula>
    </cfRule>
  </conditionalFormatting>
  <conditionalFormatting sqref="K38">
    <cfRule type="expression" dxfId="443" priority="988">
      <formula>K38=""</formula>
    </cfRule>
  </conditionalFormatting>
  <conditionalFormatting sqref="I38">
    <cfRule type="expression" dxfId="442" priority="990">
      <formula>I38=""</formula>
    </cfRule>
  </conditionalFormatting>
  <conditionalFormatting sqref="C42">
    <cfRule type="expression" dxfId="441" priority="986">
      <formula>C42=""</formula>
    </cfRule>
  </conditionalFormatting>
  <conditionalFormatting sqref="F42">
    <cfRule type="expression" dxfId="440" priority="984">
      <formula>F42=""</formula>
    </cfRule>
  </conditionalFormatting>
  <conditionalFormatting sqref="F39">
    <cfRule type="expression" dxfId="439" priority="995">
      <formula>F39=""</formula>
    </cfRule>
  </conditionalFormatting>
  <conditionalFormatting sqref="F48">
    <cfRule type="expression" dxfId="438" priority="970">
      <formula>F48=""</formula>
    </cfRule>
  </conditionalFormatting>
  <conditionalFormatting sqref="F45">
    <cfRule type="expression" dxfId="437" priority="981">
      <formula>F45=""</formula>
    </cfRule>
  </conditionalFormatting>
  <conditionalFormatting sqref="G42">
    <cfRule type="expression" dxfId="436" priority="980">
      <formula>G42=""</formula>
    </cfRule>
  </conditionalFormatting>
  <conditionalFormatting sqref="H38">
    <cfRule type="expression" dxfId="435" priority="991">
      <formula>H38=""</formula>
    </cfRule>
  </conditionalFormatting>
  <conditionalFormatting sqref="I42">
    <cfRule type="expression" dxfId="434" priority="978">
      <formula>I42=""</formula>
    </cfRule>
  </conditionalFormatting>
  <conditionalFormatting sqref="J42">
    <cfRule type="expression" dxfId="433" priority="977">
      <formula>J42=""</formula>
    </cfRule>
  </conditionalFormatting>
  <conditionalFormatting sqref="H42">
    <cfRule type="expression" dxfId="432" priority="979">
      <formula>H42=""</formula>
    </cfRule>
  </conditionalFormatting>
  <conditionalFormatting sqref="C46">
    <cfRule type="expression" dxfId="431" priority="974">
      <formula>C46=""</formula>
    </cfRule>
  </conditionalFormatting>
  <conditionalFormatting sqref="F46">
    <cfRule type="expression" dxfId="430" priority="972">
      <formula>F46=""</formula>
    </cfRule>
  </conditionalFormatting>
  <conditionalFormatting sqref="F43">
    <cfRule type="expression" dxfId="429" priority="983">
      <formula>F43=""</formula>
    </cfRule>
  </conditionalFormatting>
  <conditionalFormatting sqref="I46">
    <cfRule type="expression" dxfId="428" priority="966">
      <formula>I46=""</formula>
    </cfRule>
  </conditionalFormatting>
  <conditionalFormatting sqref="F49">
    <cfRule type="expression" dxfId="427" priority="969">
      <formula>F49=""</formula>
    </cfRule>
  </conditionalFormatting>
  <conditionalFormatting sqref="G46">
    <cfRule type="expression" dxfId="426" priority="968">
      <formula>G46=""</formula>
    </cfRule>
  </conditionalFormatting>
  <conditionalFormatting sqref="H46">
    <cfRule type="expression" dxfId="425" priority="967">
      <formula>H46=""</formula>
    </cfRule>
  </conditionalFormatting>
  <conditionalFormatting sqref="I50">
    <cfRule type="expression" dxfId="424" priority="954">
      <formula>I50=""</formula>
    </cfRule>
  </conditionalFormatting>
  <conditionalFormatting sqref="J46">
    <cfRule type="expression" dxfId="423" priority="965">
      <formula>J46=""</formula>
    </cfRule>
  </conditionalFormatting>
  <conditionalFormatting sqref="K46">
    <cfRule type="expression" dxfId="422" priority="964">
      <formula>K46=""</formula>
    </cfRule>
  </conditionalFormatting>
  <conditionalFormatting sqref="G50">
    <cfRule type="expression" dxfId="421" priority="956">
      <formula>G50=""</formula>
    </cfRule>
  </conditionalFormatting>
  <conditionalFormatting sqref="C50">
    <cfRule type="expression" dxfId="420" priority="962">
      <formula>C50=""</formula>
    </cfRule>
  </conditionalFormatting>
  <conditionalFormatting sqref="F50">
    <cfRule type="expression" dxfId="419" priority="960">
      <formula>F50=""</formula>
    </cfRule>
  </conditionalFormatting>
  <conditionalFormatting sqref="F47">
    <cfRule type="expression" dxfId="418" priority="971">
      <formula>F47=""</formula>
    </cfRule>
  </conditionalFormatting>
  <conditionalFormatting sqref="F52">
    <cfRule type="expression" dxfId="417" priority="958">
      <formula>F52=""</formula>
    </cfRule>
  </conditionalFormatting>
  <conditionalFormatting sqref="J50">
    <cfRule type="expression" dxfId="416" priority="953">
      <formula>J50=""</formula>
    </cfRule>
  </conditionalFormatting>
  <conditionalFormatting sqref="K50">
    <cfRule type="expression" dxfId="415" priority="952">
      <formula>K50=""</formula>
    </cfRule>
  </conditionalFormatting>
  <conditionalFormatting sqref="H50">
    <cfRule type="expression" dxfId="414" priority="955">
      <formula>H50=""</formula>
    </cfRule>
  </conditionalFormatting>
  <conditionalFormatting sqref="F53">
    <cfRule type="expression" dxfId="413" priority="957">
      <formula>F53=""</formula>
    </cfRule>
  </conditionalFormatting>
  <conditionalFormatting sqref="I54">
    <cfRule type="expression" dxfId="412" priority="930">
      <formula>I54=""</formula>
    </cfRule>
  </conditionalFormatting>
  <conditionalFormatting sqref="F57">
    <cfRule type="expression" dxfId="411" priority="933">
      <formula>F57=""</formula>
    </cfRule>
  </conditionalFormatting>
  <conditionalFormatting sqref="G54">
    <cfRule type="expression" dxfId="410" priority="932">
      <formula>G54=""</formula>
    </cfRule>
  </conditionalFormatting>
  <conditionalFormatting sqref="F56">
    <cfRule type="expression" dxfId="409" priority="934">
      <formula>F56=""</formula>
    </cfRule>
  </conditionalFormatting>
  <conditionalFormatting sqref="C54">
    <cfRule type="expression" dxfId="408" priority="938">
      <formula>C54=""</formula>
    </cfRule>
  </conditionalFormatting>
  <conditionalFormatting sqref="F54">
    <cfRule type="expression" dxfId="407" priority="936">
      <formula>F54=""</formula>
    </cfRule>
  </conditionalFormatting>
  <conditionalFormatting sqref="F55">
    <cfRule type="expression" dxfId="406" priority="935">
      <formula>F55=""</formula>
    </cfRule>
  </conditionalFormatting>
  <conditionalFormatting sqref="J54">
    <cfRule type="expression" dxfId="405" priority="929">
      <formula>J54=""</formula>
    </cfRule>
  </conditionalFormatting>
  <conditionalFormatting sqref="K54">
    <cfRule type="expression" dxfId="404" priority="928">
      <formula>K54=""</formula>
    </cfRule>
  </conditionalFormatting>
  <conditionalFormatting sqref="H14">
    <cfRule type="expression" dxfId="403" priority="894">
      <formula>H14=""</formula>
    </cfRule>
  </conditionalFormatting>
  <conditionalFormatting sqref="H54">
    <cfRule type="expression" dxfId="402" priority="931">
      <formula>H54=""</formula>
    </cfRule>
  </conditionalFormatting>
  <conditionalFormatting sqref="D22">
    <cfRule type="expression" dxfId="401" priority="882">
      <formula>D22=""</formula>
    </cfRule>
  </conditionalFormatting>
  <conditionalFormatting sqref="I14">
    <cfRule type="expression" dxfId="400" priority="893">
      <formula>I14=""</formula>
    </cfRule>
  </conditionalFormatting>
  <conditionalFormatting sqref="J14">
    <cfRule type="expression" dxfId="399" priority="892">
      <formula>J14=""</formula>
    </cfRule>
  </conditionalFormatting>
  <conditionalFormatting sqref="D34">
    <cfRule type="expression" dxfId="398" priority="876">
      <formula>D34=""</formula>
    </cfRule>
  </conditionalFormatting>
  <conditionalFormatting sqref="D38">
    <cfRule type="expression" dxfId="397" priority="875">
      <formula>D38=""</formula>
    </cfRule>
  </conditionalFormatting>
  <conditionalFormatting sqref="D42">
    <cfRule type="expression" dxfId="396" priority="874">
      <formula>D42=""</formula>
    </cfRule>
  </conditionalFormatting>
  <conditionalFormatting sqref="D46">
    <cfRule type="expression" dxfId="395" priority="873">
      <formula>D46=""</formula>
    </cfRule>
  </conditionalFormatting>
  <conditionalFormatting sqref="D50">
    <cfRule type="expression" dxfId="394" priority="872">
      <formula>D50=""</formula>
    </cfRule>
  </conditionalFormatting>
  <conditionalFormatting sqref="D54">
    <cfRule type="expression" dxfId="393" priority="870">
      <formula>D54=""</formula>
    </cfRule>
  </conditionalFormatting>
  <conditionalFormatting sqref="D26">
    <cfRule type="expression" dxfId="392" priority="881">
      <formula>D26=""</formula>
    </cfRule>
  </conditionalFormatting>
  <conditionalFormatting sqref="D30">
    <cfRule type="expression" dxfId="391" priority="880">
      <formula>D30=""</formula>
    </cfRule>
  </conditionalFormatting>
  <conditionalFormatting sqref="D58">
    <cfRule type="expression" dxfId="390" priority="846">
      <formula>D58=""</formula>
    </cfRule>
  </conditionalFormatting>
  <conditionalFormatting sqref="D62">
    <cfRule type="expression" dxfId="389" priority="834">
      <formula>D62=""</formula>
    </cfRule>
  </conditionalFormatting>
  <conditionalFormatting sqref="D66">
    <cfRule type="expression" dxfId="388" priority="822">
      <formula>D66=""</formula>
    </cfRule>
  </conditionalFormatting>
  <conditionalFormatting sqref="D70">
    <cfRule type="expression" dxfId="387" priority="810">
      <formula>D70=""</formula>
    </cfRule>
  </conditionalFormatting>
  <conditionalFormatting sqref="D74">
    <cfRule type="expression" dxfId="386" priority="798">
      <formula>D74=""</formula>
    </cfRule>
  </conditionalFormatting>
  <conditionalFormatting sqref="D78">
    <cfRule type="expression" dxfId="385" priority="774">
      <formula>D78=""</formula>
    </cfRule>
  </conditionalFormatting>
  <conditionalFormatting sqref="D82">
    <cfRule type="expression" dxfId="384" priority="750">
      <formula>D82=""</formula>
    </cfRule>
  </conditionalFormatting>
  <conditionalFormatting sqref="D86">
    <cfRule type="expression" dxfId="383" priority="738">
      <formula>D86=""</formula>
    </cfRule>
  </conditionalFormatting>
  <conditionalFormatting sqref="D90">
    <cfRule type="expression" dxfId="382" priority="702">
      <formula>D90=""</formula>
    </cfRule>
  </conditionalFormatting>
  <conditionalFormatting sqref="D94">
    <cfRule type="expression" dxfId="381" priority="690">
      <formula>D94=""</formula>
    </cfRule>
  </conditionalFormatting>
  <conditionalFormatting sqref="D98">
    <cfRule type="expression" dxfId="380" priority="666">
      <formula>D98=""</formula>
    </cfRule>
  </conditionalFormatting>
  <conditionalFormatting sqref="D102">
    <cfRule type="expression" dxfId="379" priority="654">
      <formula>D102=""</formula>
    </cfRule>
  </conditionalFormatting>
  <conditionalFormatting sqref="F61">
    <cfRule type="expression" dxfId="378" priority="852">
      <formula>F61=""</formula>
    </cfRule>
  </conditionalFormatting>
  <conditionalFormatting sqref="G58">
    <cfRule type="expression" dxfId="377" priority="851">
      <formula>G58=""</formula>
    </cfRule>
  </conditionalFormatting>
  <conditionalFormatting sqref="H58">
    <cfRule type="expression" dxfId="376" priority="850">
      <formula>H58=""</formula>
    </cfRule>
  </conditionalFormatting>
  <conditionalFormatting sqref="I108">
    <cfRule type="expression" dxfId="375" priority="545">
      <formula>I108=""</formula>
    </cfRule>
  </conditionalFormatting>
  <conditionalFormatting sqref="F65">
    <cfRule type="expression" dxfId="374" priority="840">
      <formula>F65=""</formula>
    </cfRule>
  </conditionalFormatting>
  <conditionalFormatting sqref="I66">
    <cfRule type="expression" dxfId="373" priority="825">
      <formula>I66=""</formula>
    </cfRule>
  </conditionalFormatting>
  <conditionalFormatting sqref="J66">
    <cfRule type="expression" dxfId="372" priority="824">
      <formula>J66=""</formula>
    </cfRule>
  </conditionalFormatting>
  <conditionalFormatting sqref="I58">
    <cfRule type="expression" dxfId="371" priority="849">
      <formula>I58=""</formula>
    </cfRule>
  </conditionalFormatting>
  <conditionalFormatting sqref="J58">
    <cfRule type="expression" dxfId="370" priority="848">
      <formula>J58=""</formula>
    </cfRule>
  </conditionalFormatting>
  <conditionalFormatting sqref="C58">
    <cfRule type="expression" dxfId="369" priority="857">
      <formula>C58=""</formula>
    </cfRule>
  </conditionalFormatting>
  <conditionalFormatting sqref="F58">
    <cfRule type="expression" dxfId="368" priority="855">
      <formula>F58=""</formula>
    </cfRule>
  </conditionalFormatting>
  <conditionalFormatting sqref="F59">
    <cfRule type="expression" dxfId="367" priority="854">
      <formula>F59=""</formula>
    </cfRule>
  </conditionalFormatting>
  <conditionalFormatting sqref="F60">
    <cfRule type="expression" dxfId="366" priority="853">
      <formula>F60=""</formula>
    </cfRule>
  </conditionalFormatting>
  <conditionalFormatting sqref="H70">
    <cfRule type="expression" dxfId="365" priority="814">
      <formula>H70=""</formula>
    </cfRule>
  </conditionalFormatting>
  <conditionalFormatting sqref="G62">
    <cfRule type="expression" dxfId="364" priority="839">
      <formula>G62=""</formula>
    </cfRule>
  </conditionalFormatting>
  <conditionalFormatting sqref="H62">
    <cfRule type="expression" dxfId="363" priority="838">
      <formula>H62=""</formula>
    </cfRule>
  </conditionalFormatting>
  <conditionalFormatting sqref="K66">
    <cfRule type="expression" dxfId="362" priority="823">
      <formula>K66=""</formula>
    </cfRule>
  </conditionalFormatting>
  <conditionalFormatting sqref="F86">
    <cfRule type="expression" dxfId="361" priority="747">
      <formula>F86=""</formula>
    </cfRule>
  </conditionalFormatting>
  <conditionalFormatting sqref="F66">
    <cfRule type="expression" dxfId="360" priority="831">
      <formula>F66=""</formula>
    </cfRule>
  </conditionalFormatting>
  <conditionalFormatting sqref="F62">
    <cfRule type="expression" dxfId="359" priority="843">
      <formula>F62=""</formula>
    </cfRule>
  </conditionalFormatting>
  <conditionalFormatting sqref="F63">
    <cfRule type="expression" dxfId="358" priority="842">
      <formula>F63=""</formula>
    </cfRule>
  </conditionalFormatting>
  <conditionalFormatting sqref="F64">
    <cfRule type="expression" dxfId="357" priority="841">
      <formula>F64=""</formula>
    </cfRule>
  </conditionalFormatting>
  <conditionalFormatting sqref="F69">
    <cfRule type="expression" dxfId="356" priority="828">
      <formula>F69=""</formula>
    </cfRule>
  </conditionalFormatting>
  <conditionalFormatting sqref="G66">
    <cfRule type="expression" dxfId="355" priority="827">
      <formula>G66=""</formula>
    </cfRule>
  </conditionalFormatting>
  <conditionalFormatting sqref="H66">
    <cfRule type="expression" dxfId="354" priority="826">
      <formula>H66=""</formula>
    </cfRule>
  </conditionalFormatting>
  <conditionalFormatting sqref="I62">
    <cfRule type="expression" dxfId="353" priority="837">
      <formula>I62=""</formula>
    </cfRule>
  </conditionalFormatting>
  <conditionalFormatting sqref="J62">
    <cfRule type="expression" dxfId="352" priority="836">
      <formula>J62=""</formula>
    </cfRule>
  </conditionalFormatting>
  <conditionalFormatting sqref="K58">
    <cfRule type="expression" dxfId="351" priority="847">
      <formula>K58=""</formula>
    </cfRule>
  </conditionalFormatting>
  <conditionalFormatting sqref="C62">
    <cfRule type="expression" dxfId="350" priority="845">
      <formula>C62=""</formula>
    </cfRule>
  </conditionalFormatting>
  <conditionalFormatting sqref="F71">
    <cfRule type="expression" dxfId="349" priority="818">
      <formula>F71=""</formula>
    </cfRule>
  </conditionalFormatting>
  <conditionalFormatting sqref="F72">
    <cfRule type="expression" dxfId="348" priority="817">
      <formula>F72=""</formula>
    </cfRule>
  </conditionalFormatting>
  <conditionalFormatting sqref="F73">
    <cfRule type="expression" dxfId="347" priority="816">
      <formula>F73=""</formula>
    </cfRule>
  </conditionalFormatting>
  <conditionalFormatting sqref="G70">
    <cfRule type="expression" dxfId="346" priority="815">
      <formula>G70=""</formula>
    </cfRule>
  </conditionalFormatting>
  <conditionalFormatting sqref="F77">
    <cfRule type="expression" dxfId="345" priority="804">
      <formula>F77=""</formula>
    </cfRule>
  </conditionalFormatting>
  <conditionalFormatting sqref="G74">
    <cfRule type="expression" dxfId="344" priority="803">
      <formula>G74=""</formula>
    </cfRule>
  </conditionalFormatting>
  <conditionalFormatting sqref="H74">
    <cfRule type="expression" dxfId="343" priority="802">
      <formula>H74=""</formula>
    </cfRule>
  </conditionalFormatting>
  <conditionalFormatting sqref="I70">
    <cfRule type="expression" dxfId="342" priority="813">
      <formula>I70=""</formula>
    </cfRule>
  </conditionalFormatting>
  <conditionalFormatting sqref="J70">
    <cfRule type="expression" dxfId="341" priority="812">
      <formula>J70=""</formula>
    </cfRule>
  </conditionalFormatting>
  <conditionalFormatting sqref="K62">
    <cfRule type="expression" dxfId="340" priority="835">
      <formula>K62=""</formula>
    </cfRule>
  </conditionalFormatting>
  <conditionalFormatting sqref="C66">
    <cfRule type="expression" dxfId="339" priority="833">
      <formula>C66=""</formula>
    </cfRule>
  </conditionalFormatting>
  <conditionalFormatting sqref="F67">
    <cfRule type="expression" dxfId="338" priority="830">
      <formula>F67=""</formula>
    </cfRule>
  </conditionalFormatting>
  <conditionalFormatting sqref="F68">
    <cfRule type="expression" dxfId="337" priority="829">
      <formula>F68=""</formula>
    </cfRule>
  </conditionalFormatting>
  <conditionalFormatting sqref="I74">
    <cfRule type="expression" dxfId="336" priority="801">
      <formula>I74=""</formula>
    </cfRule>
  </conditionalFormatting>
  <conditionalFormatting sqref="K70">
    <cfRule type="expression" dxfId="335" priority="811">
      <formula>K70=""</formula>
    </cfRule>
  </conditionalFormatting>
  <conditionalFormatting sqref="F122">
    <cfRule type="expression" dxfId="334" priority="501">
      <formula>F122=""</formula>
    </cfRule>
  </conditionalFormatting>
  <conditionalFormatting sqref="C70">
    <cfRule type="expression" dxfId="333" priority="821">
      <formula>C70=""</formula>
    </cfRule>
  </conditionalFormatting>
  <conditionalFormatting sqref="F70">
    <cfRule type="expression" dxfId="332" priority="819">
      <formula>F70=""</formula>
    </cfRule>
  </conditionalFormatting>
  <conditionalFormatting sqref="F75">
    <cfRule type="expression" dxfId="331" priority="806">
      <formula>F75=""</formula>
    </cfRule>
  </conditionalFormatting>
  <conditionalFormatting sqref="F76">
    <cfRule type="expression" dxfId="330" priority="805">
      <formula>F76=""</formula>
    </cfRule>
  </conditionalFormatting>
  <conditionalFormatting sqref="G78">
    <cfRule type="expression" dxfId="329" priority="779">
      <formula>G78=""</formula>
    </cfRule>
  </conditionalFormatting>
  <conditionalFormatting sqref="C74">
    <cfRule type="expression" dxfId="328" priority="809">
      <formula>C74=""</formula>
    </cfRule>
  </conditionalFormatting>
  <conditionalFormatting sqref="J74">
    <cfRule type="expression" dxfId="327" priority="800">
      <formula>J74=""</formula>
    </cfRule>
  </conditionalFormatting>
  <conditionalFormatting sqref="K74">
    <cfRule type="expression" dxfId="326" priority="799">
      <formula>K74=""</formula>
    </cfRule>
  </conditionalFormatting>
  <conditionalFormatting sqref="F115">
    <cfRule type="expression" dxfId="325" priority="512">
      <formula>F115=""</formula>
    </cfRule>
  </conditionalFormatting>
  <conditionalFormatting sqref="F78">
    <cfRule type="expression" dxfId="324" priority="783">
      <formula>F78=""</formula>
    </cfRule>
  </conditionalFormatting>
  <conditionalFormatting sqref="F79">
    <cfRule type="expression" dxfId="323" priority="782">
      <formula>F79=""</formula>
    </cfRule>
  </conditionalFormatting>
  <conditionalFormatting sqref="F74">
    <cfRule type="expression" dxfId="322" priority="807">
      <formula>F74=""</formula>
    </cfRule>
  </conditionalFormatting>
  <conditionalFormatting sqref="F81">
    <cfRule type="expression" dxfId="321" priority="780">
      <formula>F81=""</formula>
    </cfRule>
  </conditionalFormatting>
  <conditionalFormatting sqref="H78">
    <cfRule type="expression" dxfId="320" priority="778">
      <formula>H78=""</formula>
    </cfRule>
  </conditionalFormatting>
  <conditionalFormatting sqref="K78">
    <cfRule type="expression" dxfId="319" priority="775">
      <formula>K78=""</formula>
    </cfRule>
  </conditionalFormatting>
  <conditionalFormatting sqref="F90">
    <cfRule type="expression" dxfId="318" priority="711">
      <formula>F90=""</formula>
    </cfRule>
  </conditionalFormatting>
  <conditionalFormatting sqref="C78">
    <cfRule type="expression" dxfId="317" priority="785">
      <formula>C78=""</formula>
    </cfRule>
  </conditionalFormatting>
  <conditionalFormatting sqref="F84">
    <cfRule type="expression" dxfId="316" priority="757">
      <formula>F84=""</formula>
    </cfRule>
  </conditionalFormatting>
  <conditionalFormatting sqref="J78">
    <cfRule type="expression" dxfId="315" priority="776">
      <formula>J78=""</formula>
    </cfRule>
  </conditionalFormatting>
  <conditionalFormatting sqref="G82">
    <cfRule type="expression" dxfId="314" priority="755">
      <formula>G82=""</formula>
    </cfRule>
  </conditionalFormatting>
  <conditionalFormatting sqref="I78">
    <cfRule type="expression" dxfId="313" priority="777">
      <formula>I78=""</formula>
    </cfRule>
  </conditionalFormatting>
  <conditionalFormatting sqref="F80">
    <cfRule type="expression" dxfId="312" priority="781">
      <formula>F80=""</formula>
    </cfRule>
  </conditionalFormatting>
  <conditionalFormatting sqref="F85">
    <cfRule type="expression" dxfId="311" priority="756">
      <formula>F85=""</formula>
    </cfRule>
  </conditionalFormatting>
  <conditionalFormatting sqref="J86">
    <cfRule type="expression" dxfId="310" priority="740">
      <formula>J86=""</formula>
    </cfRule>
  </conditionalFormatting>
  <conditionalFormatting sqref="H82">
    <cfRule type="expression" dxfId="309" priority="754">
      <formula>H82=""</formula>
    </cfRule>
  </conditionalFormatting>
  <conditionalFormatting sqref="C86">
    <cfRule type="expression" dxfId="308" priority="749">
      <formula>C86=""</formula>
    </cfRule>
  </conditionalFormatting>
  <conditionalFormatting sqref="C82">
    <cfRule type="expression" dxfId="307" priority="761">
      <formula>C82=""</formula>
    </cfRule>
  </conditionalFormatting>
  <conditionalFormatting sqref="F88">
    <cfRule type="expression" dxfId="306" priority="745">
      <formula>F88=""</formula>
    </cfRule>
  </conditionalFormatting>
  <conditionalFormatting sqref="F83">
    <cfRule type="expression" dxfId="305" priority="758">
      <formula>F83=""</formula>
    </cfRule>
  </conditionalFormatting>
  <conditionalFormatting sqref="K82">
    <cfRule type="expression" dxfId="304" priority="751">
      <formula>K82=""</formula>
    </cfRule>
  </conditionalFormatting>
  <conditionalFormatting sqref="I86">
    <cfRule type="expression" dxfId="303" priority="741">
      <formula>I86=""</formula>
    </cfRule>
  </conditionalFormatting>
  <conditionalFormatting sqref="G86">
    <cfRule type="expression" dxfId="302" priority="743">
      <formula>G86=""</formula>
    </cfRule>
  </conditionalFormatting>
  <conditionalFormatting sqref="K86">
    <cfRule type="expression" dxfId="301" priority="739">
      <formula>K86=""</formula>
    </cfRule>
  </conditionalFormatting>
  <conditionalFormatting sqref="F89">
    <cfRule type="expression" dxfId="300" priority="744">
      <formula>F89=""</formula>
    </cfRule>
  </conditionalFormatting>
  <conditionalFormatting sqref="J82">
    <cfRule type="expression" dxfId="299" priority="752">
      <formula>J82=""</formula>
    </cfRule>
  </conditionalFormatting>
  <conditionalFormatting sqref="F125">
    <cfRule type="expression" dxfId="298" priority="478">
      <formula>F125=""</formula>
    </cfRule>
  </conditionalFormatting>
  <conditionalFormatting sqref="H86">
    <cfRule type="expression" dxfId="297" priority="742">
      <formula>H86=""</formula>
    </cfRule>
  </conditionalFormatting>
  <conditionalFormatting sqref="I82">
    <cfRule type="expression" dxfId="296" priority="753">
      <formula>I82=""</formula>
    </cfRule>
  </conditionalFormatting>
  <conditionalFormatting sqref="F82">
    <cfRule type="expression" dxfId="295" priority="759">
      <formula>F82=""</formula>
    </cfRule>
  </conditionalFormatting>
  <conditionalFormatting sqref="I90">
    <cfRule type="expression" dxfId="294" priority="705">
      <formula>I90=""</formula>
    </cfRule>
  </conditionalFormatting>
  <conditionalFormatting sqref="F94">
    <cfRule type="expression" dxfId="293" priority="699">
      <formula>F94=""</formula>
    </cfRule>
  </conditionalFormatting>
  <conditionalFormatting sqref="F91">
    <cfRule type="expression" dxfId="292" priority="710">
      <formula>F91=""</formula>
    </cfRule>
  </conditionalFormatting>
  <conditionalFormatting sqref="F124">
    <cfRule type="expression" dxfId="291" priority="479">
      <formula>F124=""</formula>
    </cfRule>
  </conditionalFormatting>
  <conditionalFormatting sqref="F93">
    <cfRule type="expression" dxfId="290" priority="708">
      <formula>F93=""</formula>
    </cfRule>
  </conditionalFormatting>
  <conditionalFormatting sqref="F87">
    <cfRule type="expression" dxfId="289" priority="746">
      <formula>F87=""</formula>
    </cfRule>
  </conditionalFormatting>
  <conditionalFormatting sqref="G94">
    <cfRule type="expression" dxfId="288" priority="695">
      <formula>G94=""</formula>
    </cfRule>
  </conditionalFormatting>
  <conditionalFormatting sqref="H90">
    <cfRule type="expression" dxfId="287" priority="706">
      <formula>H90=""</formula>
    </cfRule>
  </conditionalFormatting>
  <conditionalFormatting sqref="F97">
    <cfRule type="expression" dxfId="286" priority="696">
      <formula>F97=""</formula>
    </cfRule>
  </conditionalFormatting>
  <conditionalFormatting sqref="C90">
    <cfRule type="expression" dxfId="285" priority="713">
      <formula>C90=""</formula>
    </cfRule>
  </conditionalFormatting>
  <conditionalFormatting sqref="D128">
    <cfRule type="expression" dxfId="284" priority="444">
      <formula>D128=""</formula>
    </cfRule>
  </conditionalFormatting>
  <conditionalFormatting sqref="F95">
    <cfRule type="expression" dxfId="283" priority="698">
      <formula>F95=""</formula>
    </cfRule>
  </conditionalFormatting>
  <conditionalFormatting sqref="K90">
    <cfRule type="expression" dxfId="282" priority="703">
      <formula>K90=""</formula>
    </cfRule>
  </conditionalFormatting>
  <conditionalFormatting sqref="C94">
    <cfRule type="expression" dxfId="281" priority="701">
      <formula>C94=""</formula>
    </cfRule>
  </conditionalFormatting>
  <conditionalFormatting sqref="J94">
    <cfRule type="expression" dxfId="280" priority="692">
      <formula>J94=""</formula>
    </cfRule>
  </conditionalFormatting>
  <conditionalFormatting sqref="G90">
    <cfRule type="expression" dxfId="279" priority="707">
      <formula>G90=""</formula>
    </cfRule>
  </conditionalFormatting>
  <conditionalFormatting sqref="J90">
    <cfRule type="expression" dxfId="278" priority="704">
      <formula>J90=""</formula>
    </cfRule>
  </conditionalFormatting>
  <conditionalFormatting sqref="K94">
    <cfRule type="expression" dxfId="277" priority="691">
      <formula>K94=""</formula>
    </cfRule>
  </conditionalFormatting>
  <conditionalFormatting sqref="H94">
    <cfRule type="expression" dxfId="276" priority="694">
      <formula>H94=""</formula>
    </cfRule>
  </conditionalFormatting>
  <conditionalFormatting sqref="F96">
    <cfRule type="expression" dxfId="275" priority="697">
      <formula>F96=""</formula>
    </cfRule>
  </conditionalFormatting>
  <conditionalFormatting sqref="D134">
    <cfRule type="expression" dxfId="274" priority="432">
      <formula>D134=""</formula>
    </cfRule>
  </conditionalFormatting>
  <conditionalFormatting sqref="C98">
    <cfRule type="expression" dxfId="273" priority="677">
      <formula>C98=""</formula>
    </cfRule>
  </conditionalFormatting>
  <conditionalFormatting sqref="I94">
    <cfRule type="expression" dxfId="272" priority="693">
      <formula>I94=""</formula>
    </cfRule>
  </conditionalFormatting>
  <conditionalFormatting sqref="F104">
    <cfRule type="expression" dxfId="271" priority="661">
      <formula>F104=""</formula>
    </cfRule>
  </conditionalFormatting>
  <conditionalFormatting sqref="C102">
    <cfRule type="expression" dxfId="270" priority="665">
      <formula>C102=""</formula>
    </cfRule>
  </conditionalFormatting>
  <conditionalFormatting sqref="F102">
    <cfRule type="expression" dxfId="269" priority="663">
      <formula>F102=""</formula>
    </cfRule>
  </conditionalFormatting>
  <conditionalFormatting sqref="F103">
    <cfRule type="expression" dxfId="268" priority="662">
      <formula>F103=""</formula>
    </cfRule>
  </conditionalFormatting>
  <conditionalFormatting sqref="I98">
    <cfRule type="expression" dxfId="267" priority="669">
      <formula>I98=""</formula>
    </cfRule>
  </conditionalFormatting>
  <conditionalFormatting sqref="K98">
    <cfRule type="expression" dxfId="266" priority="667">
      <formula>K98=""</formula>
    </cfRule>
  </conditionalFormatting>
  <conditionalFormatting sqref="F98">
    <cfRule type="expression" dxfId="265" priority="675">
      <formula>F98=""</formula>
    </cfRule>
  </conditionalFormatting>
  <conditionalFormatting sqref="F105">
    <cfRule type="expression" dxfId="264" priority="660">
      <formula>F105=""</formula>
    </cfRule>
  </conditionalFormatting>
  <conditionalFormatting sqref="D138">
    <cfRule type="expression" dxfId="263" priority="408">
      <formula>D138=""</formula>
    </cfRule>
  </conditionalFormatting>
  <conditionalFormatting sqref="H98">
    <cfRule type="expression" dxfId="262" priority="670">
      <formula>H98=""</formula>
    </cfRule>
  </conditionalFormatting>
  <conditionalFormatting sqref="F100">
    <cfRule type="expression" dxfId="261" priority="673">
      <formula>F100=""</formula>
    </cfRule>
  </conditionalFormatting>
  <conditionalFormatting sqref="F99">
    <cfRule type="expression" dxfId="260" priority="674">
      <formula>F99=""</formula>
    </cfRule>
  </conditionalFormatting>
  <conditionalFormatting sqref="I102">
    <cfRule type="expression" dxfId="259" priority="657">
      <formula>I102=""</formula>
    </cfRule>
  </conditionalFormatting>
  <conditionalFormatting sqref="J98">
    <cfRule type="expression" dxfId="258" priority="668">
      <formula>J98=""</formula>
    </cfRule>
  </conditionalFormatting>
  <conditionalFormatting sqref="F101">
    <cfRule type="expression" dxfId="257" priority="672">
      <formula>F101=""</formula>
    </cfRule>
  </conditionalFormatting>
  <conditionalFormatting sqref="G98">
    <cfRule type="expression" dxfId="256" priority="671">
      <formula>G98=""</formula>
    </cfRule>
  </conditionalFormatting>
  <conditionalFormatting sqref="H102">
    <cfRule type="expression" dxfId="255" priority="658">
      <formula>H102=""</formula>
    </cfRule>
  </conditionalFormatting>
  <conditionalFormatting sqref="K102">
    <cfRule type="expression" dxfId="254" priority="655">
      <formula>K102=""</formula>
    </cfRule>
  </conditionalFormatting>
  <conditionalFormatting sqref="G102">
    <cfRule type="expression" dxfId="253" priority="659">
      <formula>G102=""</formula>
    </cfRule>
  </conditionalFormatting>
  <conditionalFormatting sqref="F146">
    <cfRule type="expression" dxfId="252" priority="393">
      <formula>F146=""</formula>
    </cfRule>
  </conditionalFormatting>
  <conditionalFormatting sqref="J102">
    <cfRule type="expression" dxfId="251" priority="656">
      <formula>J102=""</formula>
    </cfRule>
  </conditionalFormatting>
  <conditionalFormatting sqref="D142">
    <cfRule type="expression" dxfId="250" priority="396">
      <formula>D142=""</formula>
    </cfRule>
  </conditionalFormatting>
  <conditionalFormatting sqref="F114">
    <cfRule type="expression" dxfId="249" priority="513">
      <formula>F114=""</formula>
    </cfRule>
  </conditionalFormatting>
  <conditionalFormatting sqref="F153">
    <cfRule type="expression" dxfId="248" priority="359">
      <formula>F153=""</formula>
    </cfRule>
  </conditionalFormatting>
  <conditionalFormatting sqref="K108">
    <cfRule type="expression" dxfId="247" priority="543">
      <formula>K108=""</formula>
    </cfRule>
  </conditionalFormatting>
  <conditionalFormatting sqref="F109">
    <cfRule type="expression" dxfId="246" priority="550">
      <formula>F109=""</formula>
    </cfRule>
  </conditionalFormatting>
  <conditionalFormatting sqref="F108">
    <cfRule type="expression" dxfId="245" priority="551">
      <formula>F108=""</formula>
    </cfRule>
  </conditionalFormatting>
  <conditionalFormatting sqref="F160">
    <cfRule type="expression" dxfId="244" priority="342">
      <formula>F160=""</formula>
    </cfRule>
  </conditionalFormatting>
  <conditionalFormatting sqref="F110">
    <cfRule type="expression" dxfId="243" priority="549">
      <formula>F110=""</formula>
    </cfRule>
  </conditionalFormatting>
  <conditionalFormatting sqref="J108">
    <cfRule type="expression" dxfId="242" priority="544">
      <formula>J108=""</formula>
    </cfRule>
  </conditionalFormatting>
  <conditionalFormatting sqref="G112">
    <cfRule type="expression" dxfId="241" priority="511">
      <formula>G112=""</formula>
    </cfRule>
  </conditionalFormatting>
  <conditionalFormatting sqref="H108">
    <cfRule type="expression" dxfId="240" priority="546">
      <formula>H108=""</formula>
    </cfRule>
  </conditionalFormatting>
  <conditionalFormatting sqref="F111">
    <cfRule type="expression" dxfId="239" priority="548">
      <formula>F111=""</formula>
    </cfRule>
  </conditionalFormatting>
  <conditionalFormatting sqref="G108">
    <cfRule type="expression" dxfId="238" priority="547">
      <formula>G108=""</formula>
    </cfRule>
  </conditionalFormatting>
  <conditionalFormatting sqref="C152">
    <cfRule type="expression" dxfId="237" priority="362">
      <formula>C152=""</formula>
    </cfRule>
  </conditionalFormatting>
  <conditionalFormatting sqref="C108">
    <cfRule type="expression" dxfId="236" priority="553">
      <formula>C108=""</formula>
    </cfRule>
  </conditionalFormatting>
  <conditionalFormatting sqref="F113">
    <cfRule type="expression" dxfId="235" priority="514">
      <formula>F113=""</formula>
    </cfRule>
  </conditionalFormatting>
  <conditionalFormatting sqref="C112">
    <cfRule type="expression" dxfId="234" priority="517">
      <formula>C112=""</formula>
    </cfRule>
  </conditionalFormatting>
  <conditionalFormatting sqref="F137">
    <cfRule type="expression" dxfId="233" priority="369">
      <formula>F137=""</formula>
    </cfRule>
  </conditionalFormatting>
  <conditionalFormatting sqref="F112">
    <cfRule type="expression" dxfId="232" priority="515">
      <formula>F112=""</formula>
    </cfRule>
  </conditionalFormatting>
  <conditionalFormatting sqref="F123">
    <cfRule type="expression" dxfId="231" priority="500">
      <formula>F123=""</formula>
    </cfRule>
  </conditionalFormatting>
  <conditionalFormatting sqref="K112">
    <cfRule type="expression" dxfId="230" priority="507">
      <formula>K112=""</formula>
    </cfRule>
  </conditionalFormatting>
  <conditionalFormatting sqref="F126">
    <cfRule type="expression" dxfId="229" priority="477">
      <formula>F126=""</formula>
    </cfRule>
  </conditionalFormatting>
  <conditionalFormatting sqref="C120">
    <cfRule type="expression" dxfId="228" priority="505">
      <formula>C120=""</formula>
    </cfRule>
  </conditionalFormatting>
  <conditionalFormatting sqref="H112">
    <cfRule type="expression" dxfId="227" priority="510">
      <formula>H112=""</formula>
    </cfRule>
  </conditionalFormatting>
  <conditionalFormatting sqref="I112">
    <cfRule type="expression" dxfId="226" priority="509">
      <formula>I112=""</formula>
    </cfRule>
  </conditionalFormatting>
  <conditionalFormatting sqref="J124">
    <cfRule type="expression" dxfId="225" priority="472">
      <formula>J124=""</formula>
    </cfRule>
  </conditionalFormatting>
  <conditionalFormatting sqref="I120">
    <cfRule type="expression" dxfId="224" priority="497">
      <formula>I120=""</formula>
    </cfRule>
  </conditionalFormatting>
  <conditionalFormatting sqref="J112">
    <cfRule type="expression" dxfId="223" priority="508">
      <formula>J112=""</formula>
    </cfRule>
  </conditionalFormatting>
  <conditionalFormatting sqref="H120">
    <cfRule type="expression" dxfId="222" priority="498">
      <formula>H120=""</formula>
    </cfRule>
  </conditionalFormatting>
  <conditionalFormatting sqref="K120">
    <cfRule type="expression" dxfId="221" priority="495">
      <formula>K120=""</formula>
    </cfRule>
  </conditionalFormatting>
  <conditionalFormatting sqref="J120">
    <cfRule type="expression" dxfId="220" priority="496">
      <formula>J120=""</formula>
    </cfRule>
  </conditionalFormatting>
  <conditionalFormatting sqref="F120">
    <cfRule type="expression" dxfId="219" priority="503">
      <formula>F120=""</formula>
    </cfRule>
  </conditionalFormatting>
  <conditionalFormatting sqref="F121">
    <cfRule type="expression" dxfId="218" priority="502">
      <formula>F121=""</formula>
    </cfRule>
  </conditionalFormatting>
  <conditionalFormatting sqref="I128">
    <cfRule type="expression" dxfId="217" priority="461">
      <formula>I128=""</formula>
    </cfRule>
  </conditionalFormatting>
  <conditionalFormatting sqref="G120">
    <cfRule type="expression" dxfId="216" priority="499">
      <formula>G120=""</formula>
    </cfRule>
  </conditionalFormatting>
  <conditionalFormatting sqref="H124">
    <cfRule type="expression" dxfId="215" priority="474">
      <formula>H124=""</formula>
    </cfRule>
  </conditionalFormatting>
  <conditionalFormatting sqref="H128">
    <cfRule type="expression" dxfId="214" priority="462">
      <formula>H128=""</formula>
    </cfRule>
  </conditionalFormatting>
  <conditionalFormatting sqref="C124">
    <cfRule type="expression" dxfId="213" priority="481">
      <formula>C124=""</formula>
    </cfRule>
  </conditionalFormatting>
  <conditionalFormatting sqref="F131">
    <cfRule type="expression" dxfId="212" priority="464">
      <formula>F131=""</formula>
    </cfRule>
  </conditionalFormatting>
  <conditionalFormatting sqref="C134">
    <cfRule type="expression" dxfId="211" priority="443">
      <formula>C134=""</formula>
    </cfRule>
  </conditionalFormatting>
  <conditionalFormatting sqref="F127">
    <cfRule type="expression" dxfId="210" priority="476">
      <formula>F127=""</formula>
    </cfRule>
  </conditionalFormatting>
  <conditionalFormatting sqref="I124">
    <cfRule type="expression" dxfId="209" priority="473">
      <formula>I124=""</formula>
    </cfRule>
  </conditionalFormatting>
  <conditionalFormatting sqref="F128">
    <cfRule type="expression" dxfId="208" priority="467">
      <formula>F128=""</formula>
    </cfRule>
  </conditionalFormatting>
  <conditionalFormatting sqref="D124">
    <cfRule type="expression" dxfId="207" priority="445">
      <formula>D124=""</formula>
    </cfRule>
  </conditionalFormatting>
  <conditionalFormatting sqref="G124">
    <cfRule type="expression" dxfId="206" priority="475">
      <formula>G124=""</formula>
    </cfRule>
  </conditionalFormatting>
  <conditionalFormatting sqref="K128">
    <cfRule type="expression" dxfId="205" priority="459">
      <formula>K128=""</formula>
    </cfRule>
  </conditionalFormatting>
  <conditionalFormatting sqref="F134">
    <cfRule type="expression" dxfId="204" priority="441">
      <formula>F134=""</formula>
    </cfRule>
  </conditionalFormatting>
  <conditionalFormatting sqref="F129">
    <cfRule type="expression" dxfId="203" priority="466">
      <formula>F129=""</formula>
    </cfRule>
  </conditionalFormatting>
  <conditionalFormatting sqref="F107">
    <cfRule type="expression" dxfId="202" priority="579">
      <formula>F107="Název dílu"</formula>
    </cfRule>
  </conditionalFormatting>
  <conditionalFormatting sqref="C107">
    <cfRule type="expression" dxfId="201" priority="578">
      <formula>C107="Kód dílu"</formula>
    </cfRule>
  </conditionalFormatting>
  <conditionalFormatting sqref="G128">
    <cfRule type="expression" dxfId="200" priority="463">
      <formula>G128=""</formula>
    </cfRule>
  </conditionalFormatting>
  <conditionalFormatting sqref="F130">
    <cfRule type="expression" dxfId="199" priority="465">
      <formula>F130=""</formula>
    </cfRule>
  </conditionalFormatting>
  <conditionalFormatting sqref="D112">
    <cfRule type="expression" dxfId="198" priority="448">
      <formula>D112=""</formula>
    </cfRule>
  </conditionalFormatting>
  <conditionalFormatting sqref="D108">
    <cfRule type="expression" dxfId="197" priority="451">
      <formula>D108=""</formula>
    </cfRule>
  </conditionalFormatting>
  <conditionalFormatting sqref="J128">
    <cfRule type="expression" dxfId="196" priority="460">
      <formula>J128=""</formula>
    </cfRule>
  </conditionalFormatting>
  <conditionalFormatting sqref="K124">
    <cfRule type="expression" dxfId="195" priority="471">
      <formula>K124=""</formula>
    </cfRule>
  </conditionalFormatting>
  <conditionalFormatting sqref="C128">
    <cfRule type="expression" dxfId="194" priority="469">
      <formula>C128=""</formula>
    </cfRule>
  </conditionalFormatting>
  <conditionalFormatting sqref="K134">
    <cfRule type="expression" dxfId="193" priority="433">
      <formula>K134=""</formula>
    </cfRule>
  </conditionalFormatting>
  <conditionalFormatting sqref="E134">
    <cfRule type="expression" dxfId="192" priority="442">
      <formula>E134=""</formula>
    </cfRule>
  </conditionalFormatting>
  <conditionalFormatting sqref="I134">
    <cfRule type="expression" dxfId="191" priority="435">
      <formula>I134=""</formula>
    </cfRule>
  </conditionalFormatting>
  <conditionalFormatting sqref="H134">
    <cfRule type="expression" dxfId="190" priority="436">
      <formula>H134=""</formula>
    </cfRule>
  </conditionalFormatting>
  <conditionalFormatting sqref="C138">
    <cfRule type="expression" dxfId="189" priority="419">
      <formula>C138=""</formula>
    </cfRule>
  </conditionalFormatting>
  <conditionalFormatting sqref="D120">
    <cfRule type="expression" dxfId="188" priority="447">
      <formula>D120=""</formula>
    </cfRule>
  </conditionalFormatting>
  <conditionalFormatting sqref="J134">
    <cfRule type="expression" dxfId="187" priority="434">
      <formula>J134=""</formula>
    </cfRule>
  </conditionalFormatting>
  <conditionalFormatting sqref="G138">
    <cfRule type="expression" dxfId="186" priority="413">
      <formula>G138=""</formula>
    </cfRule>
  </conditionalFormatting>
  <conditionalFormatting sqref="G134">
    <cfRule type="expression" dxfId="185" priority="437">
      <formula>G134=""</formula>
    </cfRule>
  </conditionalFormatting>
  <conditionalFormatting sqref="J138">
    <cfRule type="expression" dxfId="184" priority="410">
      <formula>J138=""</formula>
    </cfRule>
  </conditionalFormatting>
  <conditionalFormatting sqref="E138">
    <cfRule type="expression" dxfId="183" priority="418">
      <formula>E138=""</formula>
    </cfRule>
  </conditionalFormatting>
  <conditionalFormatting sqref="F143">
    <cfRule type="expression" dxfId="182" priority="404">
      <formula>F143=""</formula>
    </cfRule>
  </conditionalFormatting>
  <conditionalFormatting sqref="I138">
    <cfRule type="expression" dxfId="181" priority="411">
      <formula>I138=""</formula>
    </cfRule>
  </conditionalFormatting>
  <conditionalFormatting sqref="E142">
    <cfRule type="expression" dxfId="180" priority="406">
      <formula>E142=""</formula>
    </cfRule>
  </conditionalFormatting>
  <conditionalFormatting sqref="F140">
    <cfRule type="expression" dxfId="179" priority="415">
      <formula>F140=""</formula>
    </cfRule>
  </conditionalFormatting>
  <conditionalFormatting sqref="F138">
    <cfRule type="expression" dxfId="178" priority="417">
      <formula>F138=""</formula>
    </cfRule>
  </conditionalFormatting>
  <conditionalFormatting sqref="C142">
    <cfRule type="expression" dxfId="177" priority="407">
      <formula>C142=""</formula>
    </cfRule>
  </conditionalFormatting>
  <conditionalFormatting sqref="K138">
    <cfRule type="expression" dxfId="176" priority="409">
      <formula>K138=""</formula>
    </cfRule>
  </conditionalFormatting>
  <conditionalFormatting sqref="F139">
    <cfRule type="expression" dxfId="175" priority="416">
      <formula>F139=""</formula>
    </cfRule>
  </conditionalFormatting>
  <conditionalFormatting sqref="F142">
    <cfRule type="expression" dxfId="174" priority="405">
      <formula>F142=""</formula>
    </cfRule>
  </conditionalFormatting>
  <conditionalFormatting sqref="F147">
    <cfRule type="expression" dxfId="173" priority="392">
      <formula>F147=""</formula>
    </cfRule>
  </conditionalFormatting>
  <conditionalFormatting sqref="J142">
    <cfRule type="expression" dxfId="172" priority="398">
      <formula>J142=""</formula>
    </cfRule>
  </conditionalFormatting>
  <conditionalFormatting sqref="F141">
    <cfRule type="expression" dxfId="171" priority="414">
      <formula>F141=""</formula>
    </cfRule>
  </conditionalFormatting>
  <conditionalFormatting sqref="G142">
    <cfRule type="expression" dxfId="170" priority="401">
      <formula>G142=""</formula>
    </cfRule>
  </conditionalFormatting>
  <conditionalFormatting sqref="G146">
    <cfRule type="expression" dxfId="169" priority="389">
      <formula>G146=""</formula>
    </cfRule>
  </conditionalFormatting>
  <conditionalFormatting sqref="H142">
    <cfRule type="expression" dxfId="168" priority="400">
      <formula>H142=""</formula>
    </cfRule>
  </conditionalFormatting>
  <conditionalFormatting sqref="J146">
    <cfRule type="expression" dxfId="167" priority="386">
      <formula>J146=""</formula>
    </cfRule>
  </conditionalFormatting>
  <conditionalFormatting sqref="K142">
    <cfRule type="expression" dxfId="166" priority="397">
      <formula>K142=""</formula>
    </cfRule>
  </conditionalFormatting>
  <conditionalFormatting sqref="H138">
    <cfRule type="expression" dxfId="165" priority="412">
      <formula>H138=""</formula>
    </cfRule>
  </conditionalFormatting>
  <conditionalFormatting sqref="H146">
    <cfRule type="expression" dxfId="164" priority="388">
      <formula>H146=""</formula>
    </cfRule>
  </conditionalFormatting>
  <conditionalFormatting sqref="C146">
    <cfRule type="expression" dxfId="163" priority="395">
      <formula>C146=""</formula>
    </cfRule>
  </conditionalFormatting>
  <conditionalFormatting sqref="K146">
    <cfRule type="expression" dxfId="162" priority="385">
      <formula>K146=""</formula>
    </cfRule>
  </conditionalFormatting>
  <conditionalFormatting sqref="I142">
    <cfRule type="expression" dxfId="161" priority="399">
      <formula>I142=""</formula>
    </cfRule>
  </conditionalFormatting>
  <conditionalFormatting sqref="F136">
    <cfRule type="expression" dxfId="160" priority="370">
      <formula>F136=""</formula>
    </cfRule>
  </conditionalFormatting>
  <conditionalFormatting sqref="I146">
    <cfRule type="expression" dxfId="159" priority="387">
      <formula>I146=""</formula>
    </cfRule>
  </conditionalFormatting>
  <conditionalFormatting sqref="F149">
    <cfRule type="expression" dxfId="158" priority="390">
      <formula>F149=""</formula>
    </cfRule>
  </conditionalFormatting>
  <conditionalFormatting sqref="F148">
    <cfRule type="expression" dxfId="157" priority="391">
      <formula>F148=""</formula>
    </cfRule>
  </conditionalFormatting>
  <conditionalFormatting sqref="F144">
    <cfRule type="expression" dxfId="156" priority="403">
      <formula>F144=""</formula>
    </cfRule>
  </conditionalFormatting>
  <conditionalFormatting sqref="H152">
    <cfRule type="expression" dxfId="155" priority="355">
      <formula>H152=""</formula>
    </cfRule>
  </conditionalFormatting>
  <conditionalFormatting sqref="D146">
    <cfRule type="expression" dxfId="154" priority="368">
      <formula>D146=""</formula>
    </cfRule>
  </conditionalFormatting>
  <conditionalFormatting sqref="F145">
    <cfRule type="expression" dxfId="153" priority="402">
      <formula>F145=""</formula>
    </cfRule>
  </conditionalFormatting>
  <conditionalFormatting sqref="F155">
    <cfRule type="expression" dxfId="152" priority="357">
      <formula>F155=""</formula>
    </cfRule>
  </conditionalFormatting>
  <conditionalFormatting sqref="I152">
    <cfRule type="expression" dxfId="151" priority="354">
      <formula>I152=""</formula>
    </cfRule>
  </conditionalFormatting>
  <conditionalFormatting sqref="F135">
    <cfRule type="expression" dxfId="150" priority="371">
      <formula>F135=""</formula>
    </cfRule>
  </conditionalFormatting>
  <conditionalFormatting sqref="F158">
    <cfRule type="expression" dxfId="149" priority="344">
      <formula>F158=""</formula>
    </cfRule>
  </conditionalFormatting>
  <conditionalFormatting sqref="F159">
    <cfRule type="expression" dxfId="148" priority="343">
      <formula>F159=""</formula>
    </cfRule>
  </conditionalFormatting>
  <conditionalFormatting sqref="F154">
    <cfRule type="expression" dxfId="147" priority="358">
      <formula>F154=""</formula>
    </cfRule>
  </conditionalFormatting>
  <conditionalFormatting sqref="G152">
    <cfRule type="expression" dxfId="146" priority="356">
      <formula>G152=""</formula>
    </cfRule>
  </conditionalFormatting>
  <conditionalFormatting sqref="J152">
    <cfRule type="expression" dxfId="145" priority="353">
      <formula>J152=""</formula>
    </cfRule>
  </conditionalFormatting>
  <conditionalFormatting sqref="D158">
    <cfRule type="expression" dxfId="144" priority="335">
      <formula>D158=""</formula>
    </cfRule>
  </conditionalFormatting>
  <conditionalFormatting sqref="C158">
    <cfRule type="expression" dxfId="143" priority="346">
      <formula>C158=""</formula>
    </cfRule>
  </conditionalFormatting>
  <conditionalFormatting sqref="E152">
    <cfRule type="expression" dxfId="142" priority="361">
      <formula>E152=""</formula>
    </cfRule>
  </conditionalFormatting>
  <conditionalFormatting sqref="K158">
    <cfRule type="expression" dxfId="141" priority="336">
      <formula>K158=""</formula>
    </cfRule>
  </conditionalFormatting>
  <conditionalFormatting sqref="K152">
    <cfRule type="expression" dxfId="140" priority="352">
      <formula>K152=""</formula>
    </cfRule>
  </conditionalFormatting>
  <conditionalFormatting sqref="G164">
    <cfRule type="expression" dxfId="139" priority="268">
      <formula>G164=""</formula>
    </cfRule>
  </conditionalFormatting>
  <conditionalFormatting sqref="F152">
    <cfRule type="expression" dxfId="138" priority="360">
      <formula>F152=""</formula>
    </cfRule>
  </conditionalFormatting>
  <conditionalFormatting sqref="D152">
    <cfRule type="expression" dxfId="137" priority="351">
      <formula>D152=""</formula>
    </cfRule>
  </conditionalFormatting>
  <conditionalFormatting sqref="I158">
    <cfRule type="expression" dxfId="136" priority="338">
      <formula>I158=""</formula>
    </cfRule>
  </conditionalFormatting>
  <conditionalFormatting sqref="J158">
    <cfRule type="expression" dxfId="135" priority="337">
      <formula>J158=""</formula>
    </cfRule>
  </conditionalFormatting>
  <conditionalFormatting sqref="H158">
    <cfRule type="expression" dxfId="134" priority="339">
      <formula>H158=""</formula>
    </cfRule>
  </conditionalFormatting>
  <conditionalFormatting sqref="F133">
    <cfRule type="expression" dxfId="133" priority="455">
      <formula>F133="Název dílu"</formula>
    </cfRule>
  </conditionalFormatting>
  <conditionalFormatting sqref="C133">
    <cfRule type="expression" dxfId="132" priority="454">
      <formula>C133="Kód dílu"</formula>
    </cfRule>
  </conditionalFormatting>
  <conditionalFormatting sqref="G158">
    <cfRule type="expression" dxfId="131" priority="340">
      <formula>G158=""</formula>
    </cfRule>
  </conditionalFormatting>
  <conditionalFormatting sqref="J164">
    <cfRule type="expression" dxfId="130" priority="265">
      <formula>J164=""</formula>
    </cfRule>
  </conditionalFormatting>
  <conditionalFormatting sqref="I164">
    <cfRule type="expression" dxfId="129" priority="266">
      <formula>I164=""</formula>
    </cfRule>
  </conditionalFormatting>
  <conditionalFormatting sqref="F166">
    <cfRule type="expression" dxfId="128" priority="270">
      <formula>F166=""</formula>
    </cfRule>
  </conditionalFormatting>
  <conditionalFormatting sqref="K164">
    <cfRule type="expression" dxfId="127" priority="264">
      <formula>K164=""</formula>
    </cfRule>
  </conditionalFormatting>
  <conditionalFormatting sqref="C164">
    <cfRule type="expression" dxfId="126" priority="274">
      <formula>C164=""</formula>
    </cfRule>
  </conditionalFormatting>
  <conditionalFormatting sqref="F164">
    <cfRule type="expression" dxfId="125" priority="272">
      <formula>F164=""</formula>
    </cfRule>
  </conditionalFormatting>
  <conditionalFormatting sqref="H164">
    <cfRule type="expression" dxfId="124" priority="267">
      <formula>H164=""</formula>
    </cfRule>
  </conditionalFormatting>
  <conditionalFormatting sqref="F167">
    <cfRule type="expression" dxfId="123" priority="269">
      <formula>F167=""</formula>
    </cfRule>
  </conditionalFormatting>
  <conditionalFormatting sqref="F165">
    <cfRule type="expression" dxfId="122" priority="271">
      <formula>F165=""</formula>
    </cfRule>
  </conditionalFormatting>
  <conditionalFormatting sqref="C170">
    <cfRule type="expression" dxfId="121" priority="257">
      <formula>C170=""</formula>
    </cfRule>
  </conditionalFormatting>
  <conditionalFormatting sqref="G170">
    <cfRule type="expression" dxfId="120" priority="251">
      <formula>G170=""</formula>
    </cfRule>
  </conditionalFormatting>
  <conditionalFormatting sqref="I170">
    <cfRule type="expression" dxfId="119" priority="249">
      <formula>I170=""</formula>
    </cfRule>
  </conditionalFormatting>
  <conditionalFormatting sqref="D164">
    <cfRule type="expression" dxfId="118" priority="262">
      <formula>D164=""</formula>
    </cfRule>
  </conditionalFormatting>
  <conditionalFormatting sqref="F173">
    <cfRule type="expression" dxfId="117" priority="252">
      <formula>F173=""</formula>
    </cfRule>
  </conditionalFormatting>
  <conditionalFormatting sqref="K170">
    <cfRule type="expression" dxfId="116" priority="247">
      <formula>K170=""</formula>
    </cfRule>
  </conditionalFormatting>
  <conditionalFormatting sqref="F171">
    <cfRule type="expression" dxfId="115" priority="254">
      <formula>F171=""</formula>
    </cfRule>
  </conditionalFormatting>
  <conditionalFormatting sqref="F172">
    <cfRule type="expression" dxfId="114" priority="253">
      <formula>F172=""</formula>
    </cfRule>
  </conditionalFormatting>
  <conditionalFormatting sqref="J170">
    <cfRule type="expression" dxfId="113" priority="248">
      <formula>J170=""</formula>
    </cfRule>
  </conditionalFormatting>
  <conditionalFormatting sqref="F170">
    <cfRule type="expression" dxfId="112" priority="255">
      <formula>F170=""</formula>
    </cfRule>
  </conditionalFormatting>
  <conditionalFormatting sqref="F151">
    <cfRule type="expression" dxfId="111" priority="364">
      <formula>F151="Název dílu"</formula>
    </cfRule>
  </conditionalFormatting>
  <conditionalFormatting sqref="C151">
    <cfRule type="expression" dxfId="110" priority="363">
      <formula>C151="Kód dílu"</formula>
    </cfRule>
  </conditionalFormatting>
  <conditionalFormatting sqref="H170">
    <cfRule type="expression" dxfId="109" priority="250">
      <formula>H170=""</formula>
    </cfRule>
  </conditionalFormatting>
  <conditionalFormatting sqref="F157">
    <cfRule type="expression" dxfId="108" priority="348">
      <formula>F157="Název dílu"</formula>
    </cfRule>
  </conditionalFormatting>
  <conditionalFormatting sqref="C157">
    <cfRule type="expression" dxfId="107" priority="347">
      <formula>C157="Kód dílu"</formula>
    </cfRule>
  </conditionalFormatting>
  <conditionalFormatting sqref="I174">
    <cfRule type="expression" dxfId="106" priority="225">
      <formula>I174=""</formula>
    </cfRule>
  </conditionalFormatting>
  <conditionalFormatting sqref="F177">
    <cfRule type="expression" dxfId="105" priority="228">
      <formula>F177=""</formula>
    </cfRule>
  </conditionalFormatting>
  <conditionalFormatting sqref="G174">
    <cfRule type="expression" dxfId="104" priority="227">
      <formula>G174=""</formula>
    </cfRule>
  </conditionalFormatting>
  <conditionalFormatting sqref="K174">
    <cfRule type="expression" dxfId="103" priority="223">
      <formula>K174=""</formula>
    </cfRule>
  </conditionalFormatting>
  <conditionalFormatting sqref="C174">
    <cfRule type="expression" dxfId="102" priority="233">
      <formula>C174=""</formula>
    </cfRule>
  </conditionalFormatting>
  <conditionalFormatting sqref="F181">
    <cfRule type="expression" dxfId="101" priority="216">
      <formula>F181=""</formula>
    </cfRule>
  </conditionalFormatting>
  <conditionalFormatting sqref="G178">
    <cfRule type="expression" dxfId="100" priority="215">
      <formula>G178=""</formula>
    </cfRule>
  </conditionalFormatting>
  <conditionalFormatting sqref="H174">
    <cfRule type="expression" dxfId="99" priority="226">
      <formula>H174=""</formula>
    </cfRule>
  </conditionalFormatting>
  <conditionalFormatting sqref="I178">
    <cfRule type="expression" dxfId="98" priority="213">
      <formula>I178=""</formula>
    </cfRule>
  </conditionalFormatting>
  <conditionalFormatting sqref="J174">
    <cfRule type="expression" dxfId="97" priority="224">
      <formula>J174=""</formula>
    </cfRule>
  </conditionalFormatting>
  <conditionalFormatting sqref="F174">
    <cfRule type="expression" dxfId="96" priority="231">
      <formula>F174=""</formula>
    </cfRule>
  </conditionalFormatting>
  <conditionalFormatting sqref="F175">
    <cfRule type="expression" dxfId="95" priority="230">
      <formula>F175=""</formula>
    </cfRule>
  </conditionalFormatting>
  <conditionalFormatting sqref="F176">
    <cfRule type="expression" dxfId="94" priority="229">
      <formula>F176=""</formula>
    </cfRule>
  </conditionalFormatting>
  <conditionalFormatting sqref="H178">
    <cfRule type="expression" dxfId="93" priority="214">
      <formula>H178=""</formula>
    </cfRule>
  </conditionalFormatting>
  <conditionalFormatting sqref="K178">
    <cfRule type="expression" dxfId="92" priority="211">
      <formula>K178=""</formula>
    </cfRule>
  </conditionalFormatting>
  <conditionalFormatting sqref="F169">
    <cfRule type="expression" dxfId="91" priority="259">
      <formula>F169="Název dílu"</formula>
    </cfRule>
  </conditionalFormatting>
  <conditionalFormatting sqref="C169">
    <cfRule type="expression" dxfId="90" priority="258">
      <formula>C169="Kód dílu"</formula>
    </cfRule>
  </conditionalFormatting>
  <conditionalFormatting sqref="C178">
    <cfRule type="expression" dxfId="89" priority="221">
      <formula>C178=""</formula>
    </cfRule>
  </conditionalFormatting>
  <conditionalFormatting sqref="J178">
    <cfRule type="expression" dxfId="88" priority="212">
      <formula>J178=""</formula>
    </cfRule>
  </conditionalFormatting>
  <conditionalFormatting sqref="F163">
    <cfRule type="expression" dxfId="87" priority="276">
      <formula>F163="Název dílu"</formula>
    </cfRule>
  </conditionalFormatting>
  <conditionalFormatting sqref="C163">
    <cfRule type="expression" dxfId="86" priority="275">
      <formula>C163="Kód dílu"</formula>
    </cfRule>
  </conditionalFormatting>
  <conditionalFormatting sqref="F178">
    <cfRule type="expression" dxfId="85" priority="219">
      <formula>F178=""</formula>
    </cfRule>
  </conditionalFormatting>
  <conditionalFormatting sqref="F179">
    <cfRule type="expression" dxfId="84" priority="218">
      <formula>F179=""</formula>
    </cfRule>
  </conditionalFormatting>
  <conditionalFormatting sqref="F180">
    <cfRule type="expression" dxfId="83" priority="217">
      <formula>F180=""</formula>
    </cfRule>
  </conditionalFormatting>
  <conditionalFormatting sqref="D170">
    <cfRule type="expression" dxfId="82" priority="197">
      <formula>D170=""</formula>
    </cfRule>
  </conditionalFormatting>
  <conditionalFormatting sqref="D174">
    <cfRule type="expression" dxfId="81" priority="195">
      <formula>D174=""</formula>
    </cfRule>
  </conditionalFormatting>
  <conditionalFormatting sqref="D178">
    <cfRule type="expression" dxfId="80" priority="194">
      <formula>D178=""</formula>
    </cfRule>
  </conditionalFormatting>
  <conditionalFormatting sqref="E18">
    <cfRule type="expression" dxfId="79" priority="187">
      <formula>E18=""</formula>
    </cfRule>
  </conditionalFormatting>
  <conditionalFormatting sqref="E22">
    <cfRule type="expression" dxfId="78" priority="179">
      <formula>E22=""</formula>
    </cfRule>
  </conditionalFormatting>
  <conditionalFormatting sqref="E26">
    <cfRule type="expression" dxfId="77" priority="178">
      <formula>E26=""</formula>
    </cfRule>
  </conditionalFormatting>
  <conditionalFormatting sqref="E30">
    <cfRule type="expression" dxfId="76" priority="177">
      <formula>E30=""</formula>
    </cfRule>
  </conditionalFormatting>
  <conditionalFormatting sqref="E34">
    <cfRule type="expression" dxfId="75" priority="173">
      <formula>E34=""</formula>
    </cfRule>
  </conditionalFormatting>
  <conditionalFormatting sqref="E38">
    <cfRule type="expression" dxfId="74" priority="172">
      <formula>E38=""</formula>
    </cfRule>
  </conditionalFormatting>
  <conditionalFormatting sqref="E42">
    <cfRule type="expression" dxfId="73" priority="171">
      <formula>E42=""</formula>
    </cfRule>
  </conditionalFormatting>
  <conditionalFormatting sqref="E46">
    <cfRule type="expression" dxfId="72" priority="170">
      <formula>E46=""</formula>
    </cfRule>
  </conditionalFormatting>
  <conditionalFormatting sqref="E50">
    <cfRule type="expression" dxfId="71" priority="169">
      <formula>E50=""</formula>
    </cfRule>
  </conditionalFormatting>
  <conditionalFormatting sqref="E54">
    <cfRule type="expression" dxfId="70" priority="167">
      <formula>E54=""</formula>
    </cfRule>
  </conditionalFormatting>
  <conditionalFormatting sqref="E58">
    <cfRule type="expression" dxfId="69" priority="165">
      <formula>E58=""</formula>
    </cfRule>
  </conditionalFormatting>
  <conditionalFormatting sqref="E62">
    <cfRule type="expression" dxfId="68" priority="164">
      <formula>E62=""</formula>
    </cfRule>
  </conditionalFormatting>
  <conditionalFormatting sqref="E66">
    <cfRule type="expression" dxfId="67" priority="163">
      <formula>E66=""</formula>
    </cfRule>
  </conditionalFormatting>
  <conditionalFormatting sqref="E70">
    <cfRule type="expression" dxfId="66" priority="162">
      <formula>E70=""</formula>
    </cfRule>
  </conditionalFormatting>
  <conditionalFormatting sqref="E74">
    <cfRule type="expression" dxfId="65" priority="161">
      <formula>E74=""</formula>
    </cfRule>
  </conditionalFormatting>
  <conditionalFormatting sqref="E78">
    <cfRule type="expression" dxfId="64" priority="159">
      <formula>E78=""</formula>
    </cfRule>
  </conditionalFormatting>
  <conditionalFormatting sqref="E82">
    <cfRule type="expression" dxfId="63" priority="157">
      <formula>E82=""</formula>
    </cfRule>
  </conditionalFormatting>
  <conditionalFormatting sqref="E86">
    <cfRule type="expression" dxfId="62" priority="156">
      <formula>E86=""</formula>
    </cfRule>
  </conditionalFormatting>
  <conditionalFormatting sqref="E90">
    <cfRule type="expression" dxfId="61" priority="153">
      <formula>E90=""</formula>
    </cfRule>
  </conditionalFormatting>
  <conditionalFormatting sqref="E94">
    <cfRule type="expression" dxfId="60" priority="152">
      <formula>E94=""</formula>
    </cfRule>
  </conditionalFormatting>
  <conditionalFormatting sqref="E98">
    <cfRule type="expression" dxfId="59" priority="150">
      <formula>E98=""</formula>
    </cfRule>
  </conditionalFormatting>
  <conditionalFormatting sqref="E102">
    <cfRule type="expression" dxfId="58" priority="149">
      <formula>E102=""</formula>
    </cfRule>
  </conditionalFormatting>
  <conditionalFormatting sqref="E128 E124 E112 E108">
    <cfRule type="expression" dxfId="57" priority="148">
      <formula>E108=""</formula>
    </cfRule>
  </conditionalFormatting>
  <conditionalFormatting sqref="E146">
    <cfRule type="expression" dxfId="56" priority="147">
      <formula>E146=""</formula>
    </cfRule>
  </conditionalFormatting>
  <conditionalFormatting sqref="E170 E164">
    <cfRule type="expression" dxfId="55" priority="145">
      <formula>E164=""</formula>
    </cfRule>
  </conditionalFormatting>
  <conditionalFormatting sqref="E178 E174">
    <cfRule type="expression" dxfId="54" priority="144">
      <formula>E174=""</formula>
    </cfRule>
  </conditionalFormatting>
  <conditionalFormatting sqref="F28">
    <cfRule type="expression" dxfId="53" priority="102">
      <formula>F28=""</formula>
    </cfRule>
  </conditionalFormatting>
  <conditionalFormatting sqref="F32">
    <cfRule type="expression" dxfId="52" priority="101">
      <formula>F32=""</formula>
    </cfRule>
  </conditionalFormatting>
  <conditionalFormatting sqref="E120">
    <cfRule type="expression" dxfId="51" priority="55">
      <formula>E120=""</formula>
    </cfRule>
  </conditionalFormatting>
  <conditionalFormatting sqref="E158">
    <cfRule type="expression" dxfId="50" priority="53">
      <formula>E158=""</formula>
    </cfRule>
  </conditionalFormatting>
  <conditionalFormatting sqref="F106">
    <cfRule type="expression" dxfId="49" priority="39">
      <formula>F106="Název dílu"</formula>
    </cfRule>
  </conditionalFormatting>
  <conditionalFormatting sqref="C106">
    <cfRule type="expression" dxfId="48" priority="38">
      <formula>C106="Kód dílu"</formula>
    </cfRule>
  </conditionalFormatting>
  <conditionalFormatting sqref="F132">
    <cfRule type="expression" dxfId="47" priority="37">
      <formula>F132="Název dílu"</formula>
    </cfRule>
  </conditionalFormatting>
  <conditionalFormatting sqref="C132">
    <cfRule type="expression" dxfId="46" priority="36">
      <formula>C132="Kód dílu"</formula>
    </cfRule>
  </conditionalFormatting>
  <conditionalFormatting sqref="F150">
    <cfRule type="expression" dxfId="45" priority="35">
      <formula>F150="Název dílu"</formula>
    </cfRule>
  </conditionalFormatting>
  <conditionalFormatting sqref="C150">
    <cfRule type="expression" dxfId="44" priority="34">
      <formula>C150="Kód dílu"</formula>
    </cfRule>
  </conditionalFormatting>
  <conditionalFormatting sqref="F156">
    <cfRule type="expression" dxfId="43" priority="33">
      <formula>F156="Název dílu"</formula>
    </cfRule>
  </conditionalFormatting>
  <conditionalFormatting sqref="C156">
    <cfRule type="expression" dxfId="42" priority="32">
      <formula>C156="Kód dílu"</formula>
    </cfRule>
  </conditionalFormatting>
  <conditionalFormatting sqref="F162">
    <cfRule type="expression" dxfId="41" priority="31">
      <formula>F162="Název dílu"</formula>
    </cfRule>
  </conditionalFormatting>
  <conditionalFormatting sqref="C162">
    <cfRule type="expression" dxfId="40" priority="30">
      <formula>C162="Kód dílu"</formula>
    </cfRule>
  </conditionalFormatting>
  <conditionalFormatting sqref="F168">
    <cfRule type="expression" dxfId="39" priority="27">
      <formula>F168="Název dílu"</formula>
    </cfRule>
  </conditionalFormatting>
  <conditionalFormatting sqref="C168">
    <cfRule type="expression" dxfId="38" priority="26">
      <formula>C168="Kód dílu"</formula>
    </cfRule>
  </conditionalFormatting>
  <conditionalFormatting sqref="C116">
    <cfRule type="expression" dxfId="37" priority="23">
      <formula>C116=""</formula>
    </cfRule>
  </conditionalFormatting>
  <conditionalFormatting sqref="E116">
    <cfRule type="expression" dxfId="36" priority="22">
      <formula>E116=""</formula>
    </cfRule>
  </conditionalFormatting>
  <conditionalFormatting sqref="F116">
    <cfRule type="expression" dxfId="35" priority="21">
      <formula>F116=""</formula>
    </cfRule>
  </conditionalFormatting>
  <conditionalFormatting sqref="F117">
    <cfRule type="expression" dxfId="34" priority="20">
      <formula>F117=""</formula>
    </cfRule>
  </conditionalFormatting>
  <conditionalFormatting sqref="F118">
    <cfRule type="expression" dxfId="33" priority="19">
      <formula>F118=""</formula>
    </cfRule>
  </conditionalFormatting>
  <conditionalFormatting sqref="F119">
    <cfRule type="expression" dxfId="32" priority="18">
      <formula>F119=""</formula>
    </cfRule>
  </conditionalFormatting>
  <conditionalFormatting sqref="G116">
    <cfRule type="expression" dxfId="31" priority="17">
      <formula>G116=""</formula>
    </cfRule>
  </conditionalFormatting>
  <conditionalFormatting sqref="H116">
    <cfRule type="expression" dxfId="30" priority="16">
      <formula>H116=""</formula>
    </cfRule>
  </conditionalFormatting>
  <conditionalFormatting sqref="I116">
    <cfRule type="expression" dxfId="29" priority="15">
      <formula>I116=""</formula>
    </cfRule>
  </conditionalFormatting>
  <conditionalFormatting sqref="J116">
    <cfRule type="expression" dxfId="28" priority="14">
      <formula>J116=""</formula>
    </cfRule>
  </conditionalFormatting>
  <conditionalFormatting sqref="K116">
    <cfRule type="expression" dxfId="27" priority="13">
      <formula>K116=""</formula>
    </cfRule>
  </conditionalFormatting>
  <conditionalFormatting sqref="D116">
    <cfRule type="expression" dxfId="26" priority="12">
      <formula>D116=""</formula>
    </cfRule>
  </conditionalFormatting>
  <conditionalFormatting sqref="F92">
    <cfRule type="expression" dxfId="25" priority="11">
      <formula>F92=""</formula>
    </cfRule>
  </conditionalFormatting>
  <conditionalFormatting sqref="F182">
    <cfRule type="expression" dxfId="24" priority="10">
      <formula>F182="Název dílu"</formula>
    </cfRule>
  </conditionalFormatting>
  <conditionalFormatting sqref="C182">
    <cfRule type="expression" dxfId="23" priority="9">
      <formula>C182="Kód dílu"</formula>
    </cfRule>
  </conditionalFormatting>
  <conditionalFormatting sqref="C14">
    <cfRule type="expression" dxfId="22" priority="8">
      <formula>C14=""</formula>
    </cfRule>
  </conditionalFormatting>
  <conditionalFormatting sqref="F14">
    <cfRule type="expression" dxfId="21" priority="7">
      <formula>F14=""</formula>
    </cfRule>
  </conditionalFormatting>
  <conditionalFormatting sqref="F15">
    <cfRule type="expression" dxfId="20" priority="6">
      <formula>F15=""</formula>
    </cfRule>
  </conditionalFormatting>
  <conditionalFormatting sqref="F16">
    <cfRule type="expression" dxfId="19" priority="5">
      <formula>F16=""</formula>
    </cfRule>
  </conditionalFormatting>
  <conditionalFormatting sqref="G14">
    <cfRule type="expression" dxfId="18" priority="4">
      <formula>G14=""</formula>
    </cfRule>
  </conditionalFormatting>
  <conditionalFormatting sqref="D14">
    <cfRule type="expression" dxfId="17" priority="3">
      <formula>D14=""</formula>
    </cfRule>
  </conditionalFormatting>
  <conditionalFormatting sqref="E14">
    <cfRule type="expression" dxfId="16" priority="2">
      <formula>E14=""</formula>
    </cfRule>
  </conditionalFormatting>
  <conditionalFormatting sqref="F17">
    <cfRule type="expression" dxfId="15" priority="1">
      <formula>F17=""</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54 F18 F22 F26 F30 F34 F38 F42 F46 F50 F116 F58 F62 F66 F70 F74 F78 F82 F86 F90 F94 F98 F102 F108 F112 F120 F124 F128 F134 F138 F142 F146 F152 F158 F164 F170 F174 F178 F1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55 F19 F117 F23 F27 F31 F35 F39 F43 F47 F51 F59 F63 F67 F71 F75 F79 F83 F87 F91 F95 F99 F103 F109 F113 F121 F125 F129 F135 F139 F143 F147 F153 F159 F165 F171 F175 F179 F15" xr:uid="{00000000-0002-0000-0000-00000B000000}"/>
    <dataValidation allowBlank="1" showInputMessage="1" showErrorMessage="1" promptTitle="Výkaz výměr:" prompt="způsob stanovení množství položky, nebo odkaz na příslušnou přílohu dokumentace." sqref="F56 F20 F24 F28 F36 F40 F44 F48 F52 F92 F60 F64 F68 F72 F76 F80 F84 F88 F118 F96 F100 F104 F110 F114 F122 F126 F130 F136 F140 F144 F148 F154 F160 F166 F172 F176 F180 F32 F1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19 F21 F25 F29 F33 F37 F41 F45 F49 F53 F57 F61 F65 F69 F73 F77 F81 F85 F89 F93 F97 F101 F105 F111 F155 F123 F127 F131 F137 F141 F145 F149 F17 F167 F173 F177 F181 F115 F161" xr:uid="{00000000-0002-0000-0000-00000D000000}"/>
    <dataValidation type="list" allowBlank="1" showInputMessage="1" showErrorMessage="1" sqref="D18 D116 D22 D26 D30 D34 D38 D42 D46 D50 D54 D58 D62 D66 D70 D74 D78 D82 D86 D90 D94 D98 D102 D124 D108 D112 D120 D128 D134 D138 D142 D146 D152 D158 D164 D178 D170 D174 D14"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d:\pw_data\ales.budsky\</vt:lpwstr>
  </property>
</Properties>
</file>